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4"/>
  </bookViews>
  <sheets>
    <sheet name="Main Sheet 1" sheetId="5" r:id="rId1"/>
    <sheet name="10 Sheet 2" sheetId="2" r:id="rId2"/>
    <sheet name="11 Sheet 3" sheetId="3" r:id="rId3"/>
    <sheet name="12 Sheet 4" sheetId="4" r:id="rId4"/>
    <sheet name="13 Traffic" sheetId="7" r:id="rId5"/>
  </sheets>
  <definedNames>
    <definedName name="P1G1">#REF!</definedName>
  </definedNames>
  <calcPr calcId="124519"/>
</workbook>
</file>

<file path=xl/calcChain.xml><?xml version="1.0" encoding="utf-8"?>
<calcChain xmlns="http://schemas.openxmlformats.org/spreadsheetml/2006/main">
  <c r="P34" i="7"/>
  <c r="P35"/>
  <c r="P36"/>
  <c r="P33"/>
  <c r="D34"/>
  <c r="E34"/>
  <c r="E37" s="1"/>
  <c r="F34"/>
  <c r="F37" s="1"/>
  <c r="G34"/>
  <c r="G37" s="1"/>
  <c r="H34"/>
  <c r="H37" s="1"/>
  <c r="I34"/>
  <c r="J34"/>
  <c r="K34"/>
  <c r="L34"/>
  <c r="M34"/>
  <c r="M37" s="1"/>
  <c r="N34"/>
  <c r="N37" s="1"/>
  <c r="O34"/>
  <c r="O37" s="1"/>
  <c r="P37" s="1"/>
  <c r="D35"/>
  <c r="E35"/>
  <c r="F35"/>
  <c r="G35"/>
  <c r="H35"/>
  <c r="I35"/>
  <c r="J35"/>
  <c r="K35"/>
  <c r="L35"/>
  <c r="M35"/>
  <c r="N35"/>
  <c r="O35"/>
  <c r="D36"/>
  <c r="E36"/>
  <c r="F36"/>
  <c r="G36"/>
  <c r="H36"/>
  <c r="I36"/>
  <c r="J36"/>
  <c r="K36"/>
  <c r="L36"/>
  <c r="M36"/>
  <c r="N36"/>
  <c r="O36"/>
  <c r="D37"/>
  <c r="I37"/>
  <c r="J37"/>
  <c r="K37"/>
  <c r="L37"/>
  <c r="C37"/>
  <c r="C36"/>
  <c r="C35"/>
  <c r="C34"/>
  <c r="D33"/>
  <c r="E33"/>
  <c r="F33"/>
  <c r="G33"/>
  <c r="H33"/>
  <c r="I33"/>
  <c r="J33"/>
  <c r="K33"/>
  <c r="L33"/>
  <c r="M33"/>
  <c r="N33"/>
  <c r="O33"/>
  <c r="C33"/>
  <c r="O31"/>
  <c r="N31"/>
  <c r="M31"/>
  <c r="L31"/>
  <c r="K31"/>
  <c r="J31"/>
  <c r="I31"/>
  <c r="H31"/>
  <c r="G31"/>
  <c r="F31"/>
  <c r="E31"/>
  <c r="D31"/>
  <c r="C31"/>
  <c r="P29"/>
  <c r="O27"/>
  <c r="N27"/>
  <c r="M27"/>
  <c r="L27"/>
  <c r="K27"/>
  <c r="J27"/>
  <c r="I27"/>
  <c r="H27"/>
  <c r="G27"/>
  <c r="F27"/>
  <c r="E27"/>
  <c r="D27"/>
  <c r="C27"/>
  <c r="P21"/>
  <c r="D23"/>
  <c r="E23"/>
  <c r="F23"/>
  <c r="G23"/>
  <c r="H23"/>
  <c r="I23"/>
  <c r="J23"/>
  <c r="K23"/>
  <c r="L23"/>
  <c r="M23"/>
  <c r="N23"/>
  <c r="O23"/>
  <c r="C23"/>
  <c r="P23" s="1"/>
  <c r="P19"/>
  <c r="P15"/>
  <c r="P9"/>
  <c r="P10"/>
  <c r="P11"/>
  <c r="P12"/>
  <c r="P13"/>
  <c r="P14"/>
  <c r="P8"/>
  <c r="D15"/>
  <c r="E15"/>
  <c r="F15"/>
  <c r="G15"/>
  <c r="H15"/>
  <c r="I15"/>
  <c r="J15"/>
  <c r="K15"/>
  <c r="L15"/>
  <c r="M15"/>
  <c r="N15"/>
  <c r="O15"/>
  <c r="C15"/>
  <c r="J10"/>
  <c r="J11" s="1"/>
  <c r="J12" s="1"/>
  <c r="J13" s="1"/>
  <c r="J14" s="1"/>
  <c r="I10"/>
  <c r="I11" s="1"/>
  <c r="I12" s="1"/>
  <c r="I13" s="1"/>
  <c r="I14" s="1"/>
  <c r="H10"/>
  <c r="H11" s="1"/>
  <c r="H12" s="1"/>
  <c r="H13" s="1"/>
  <c r="H14" s="1"/>
  <c r="G10"/>
  <c r="G11" s="1"/>
  <c r="G12" s="1"/>
  <c r="G13" s="1"/>
  <c r="G14" s="1"/>
  <c r="N9"/>
  <c r="N10" s="1"/>
  <c r="N11" s="1"/>
  <c r="N12" s="1"/>
  <c r="N13" s="1"/>
  <c r="N14" s="1"/>
  <c r="M9"/>
  <c r="M10" s="1"/>
  <c r="M11" s="1"/>
  <c r="M12" s="1"/>
  <c r="M13" s="1"/>
  <c r="M14" s="1"/>
  <c r="L9"/>
  <c r="L10" s="1"/>
  <c r="L11" s="1"/>
  <c r="L12" s="1"/>
  <c r="L13" s="1"/>
  <c r="L14" s="1"/>
  <c r="K9"/>
  <c r="K10" s="1"/>
  <c r="K11" s="1"/>
  <c r="K12" s="1"/>
  <c r="K13" s="1"/>
  <c r="K14" s="1"/>
  <c r="J9"/>
  <c r="I9"/>
  <c r="H9"/>
  <c r="G9"/>
  <c r="F9"/>
  <c r="F10" s="1"/>
  <c r="F11" s="1"/>
  <c r="F12" s="1"/>
  <c r="F13" s="1"/>
  <c r="F14" s="1"/>
  <c r="E9"/>
  <c r="E10" s="1"/>
  <c r="E11" s="1"/>
  <c r="E12" s="1"/>
  <c r="E13" s="1"/>
  <c r="E14" s="1"/>
  <c r="D9"/>
  <c r="D10" s="1"/>
  <c r="D11" s="1"/>
  <c r="D12" s="1"/>
  <c r="D13" s="1"/>
  <c r="D14" s="1"/>
  <c r="C9"/>
  <c r="C10" s="1"/>
  <c r="C11" s="1"/>
  <c r="C12" s="1"/>
  <c r="C13" s="1"/>
  <c r="C14" s="1"/>
  <c r="D9" i="4"/>
  <c r="D10"/>
  <c r="D11"/>
  <c r="D12"/>
  <c r="D13"/>
  <c r="D14"/>
  <c r="D15"/>
  <c r="D16"/>
  <c r="D17"/>
  <c r="D18"/>
  <c r="E7" i="3"/>
  <c r="E8"/>
  <c r="E9"/>
  <c r="E10"/>
  <c r="E11"/>
  <c r="E12"/>
  <c r="E13"/>
  <c r="E14"/>
  <c r="E15"/>
  <c r="E16"/>
  <c r="E8" i="2"/>
  <c r="E9"/>
  <c r="O9"/>
  <c r="E10"/>
  <c r="O10"/>
  <c r="E11"/>
  <c r="O11"/>
  <c r="E12"/>
  <c r="O12"/>
  <c r="E13"/>
  <c r="O13"/>
  <c r="E14"/>
  <c r="O14"/>
  <c r="P31" i="7" l="1"/>
  <c r="P27"/>
</calcChain>
</file>

<file path=xl/sharedStrings.xml><?xml version="1.0" encoding="utf-8"?>
<sst xmlns="http://schemas.openxmlformats.org/spreadsheetml/2006/main" count="301" uniqueCount="189">
  <si>
    <t>10. Existing Road Information:</t>
  </si>
  <si>
    <t>Sl No.</t>
  </si>
  <si>
    <t>Chainage of Data collecting point</t>
  </si>
  <si>
    <t>Representing Chainage</t>
  </si>
  <si>
    <t>Representing Length</t>
  </si>
  <si>
    <t>Pavement Type</t>
  </si>
  <si>
    <t>Width of Verge (L+R)</t>
  </si>
  <si>
    <t>Width of Drain (L+R)</t>
  </si>
  <si>
    <t>Width of Hard Shoulder (L+R)</t>
  </si>
  <si>
    <t>Width of Carriage Way (L+R or Center)</t>
  </si>
  <si>
    <t>Width of Median</t>
  </si>
  <si>
    <t>Any Other</t>
  </si>
  <si>
    <t>From</t>
  </si>
  <si>
    <t>To</t>
  </si>
  <si>
    <t>*Use additional page(s) for more data</t>
  </si>
  <si>
    <t>* L= Left; R= Right; RoW= Right of Way; HFL= Highest Flood Level; ISG= Improved Sub Grade</t>
  </si>
  <si>
    <t>*Please attached logitudinal profile of at least 100 m interval  if formation level height of any section of road is below 1.0 m</t>
  </si>
  <si>
    <t xml:space="preserve">11.  Existing pavement layer information:          </t>
  </si>
  <si>
    <t>Chainage of Data Collection Point</t>
  </si>
  <si>
    <t>ISG</t>
  </si>
  <si>
    <t>HBB</t>
  </si>
  <si>
    <t>Sub Base</t>
  </si>
  <si>
    <t>WBM</t>
  </si>
  <si>
    <t>Agg. Base Type II</t>
  </si>
  <si>
    <t>CC</t>
  </si>
  <si>
    <t>RCC</t>
  </si>
  <si>
    <t>Others</t>
  </si>
  <si>
    <t>12. Proposed Location, Length, Width of the Road:</t>
  </si>
  <si>
    <t>Segment No.</t>
  </si>
  <si>
    <t>Design Chainage</t>
  </si>
  <si>
    <t>Length</t>
  </si>
  <si>
    <t>Pavement type</t>
  </si>
  <si>
    <t>Number of Lane</t>
  </si>
  <si>
    <t>Median</t>
  </si>
  <si>
    <t>Drain (L+R)</t>
  </si>
  <si>
    <t>Other (L+R)</t>
  </si>
  <si>
    <t>Width of Carriage way (L+R/C)</t>
  </si>
  <si>
    <t xml:space="preserve"> (Measurement in meter)</t>
  </si>
  <si>
    <t>Serial number of  Sectuin</t>
  </si>
  <si>
    <t>a. Completion Year of Last  Project if any with Bar chat indicating location, length and pavement layer thickness etc.</t>
  </si>
  <si>
    <t>* in case of new alignment sub-soil investigation may be done in consultation with Soil Investigation Division, BRRL for 
identifying the necessity of soil improvement.)</t>
  </si>
  <si>
    <t>Edge of pvt. to  end of RoW (L+R)</t>
  </si>
  <si>
    <r>
      <rPr>
        <b/>
        <sz val="10"/>
        <color theme="1"/>
        <rFont val="Arial Narrow"/>
        <family val="2"/>
      </rPr>
      <t>4</t>
    </r>
    <r>
      <rPr>
        <sz val="10"/>
        <color theme="1"/>
        <rFont val="Arial Narrow"/>
        <family val="2"/>
      </rPr>
      <t xml:space="preserve">. Project/Work consists of </t>
    </r>
    <r>
      <rPr>
        <b/>
        <sz val="10"/>
        <color theme="1"/>
        <rFont val="Arial Narrow"/>
        <family val="2"/>
      </rPr>
      <t>Single / Multiple Road</t>
    </r>
    <r>
      <rPr>
        <sz val="10"/>
        <color theme="1"/>
        <rFont val="Arial Narrow"/>
        <family val="2"/>
      </rPr>
      <t xml:space="preserve"> (If multiple roads please use separate  sheet for each road ):
</t>
    </r>
  </si>
  <si>
    <r>
      <rPr>
        <b/>
        <sz val="10"/>
        <color theme="1"/>
        <rFont val="Arial Narrow"/>
        <family val="2"/>
      </rPr>
      <t>10.</t>
    </r>
    <r>
      <rPr>
        <sz val="10"/>
        <color theme="1"/>
        <rFont val="Arial Narrow"/>
        <family val="2"/>
      </rPr>
      <t xml:space="preserve"> Existing Road Information: </t>
    </r>
    <r>
      <rPr>
        <b/>
        <i/>
        <u/>
        <sz val="10"/>
        <color theme="1"/>
        <rFont val="Arial Narrow"/>
        <family val="2"/>
      </rPr>
      <t>Please  fill in separate sheet.</t>
    </r>
  </si>
  <si>
    <r>
      <rPr>
        <b/>
        <sz val="10"/>
        <color theme="1"/>
        <rFont val="Arial Narrow"/>
        <family val="2"/>
      </rPr>
      <t>11.</t>
    </r>
    <r>
      <rPr>
        <sz val="10"/>
        <color theme="1"/>
        <rFont val="Arial Narrow"/>
        <family val="2"/>
      </rPr>
      <t xml:space="preserve">  Existing pavement layer information:   </t>
    </r>
    <r>
      <rPr>
        <b/>
        <i/>
        <u/>
        <sz val="10"/>
        <color theme="1"/>
        <rFont val="Arial Narrow"/>
        <family val="2"/>
      </rPr>
      <t xml:space="preserve"> Please  fill in separate sheet.</t>
    </r>
  </si>
  <si>
    <r>
      <rPr>
        <b/>
        <sz val="10"/>
        <color theme="1"/>
        <rFont val="Arial Narrow"/>
        <family val="2"/>
      </rPr>
      <t>12.</t>
    </r>
    <r>
      <rPr>
        <sz val="10"/>
        <color theme="1"/>
        <rFont val="Arial Narrow"/>
        <family val="2"/>
      </rPr>
      <t xml:space="preserve"> Proposed Location, Length, Width of the Road: </t>
    </r>
    <r>
      <rPr>
        <b/>
        <i/>
        <u/>
        <sz val="10"/>
        <color theme="1"/>
        <rFont val="Arial Narrow"/>
        <family val="2"/>
      </rPr>
      <t xml:space="preserve"> Please  fill in separate sheet.</t>
    </r>
  </si>
  <si>
    <t>b. Completion Year of Last PMP (Major) Road  work if any with Bar chat indicating location, length and pavement layer thickness etc.</t>
  </si>
  <si>
    <r>
      <rPr>
        <b/>
        <sz val="10"/>
        <color theme="1"/>
        <rFont val="Arial Narrow"/>
        <family val="2"/>
      </rPr>
      <t xml:space="preserve">5. </t>
    </r>
    <r>
      <rPr>
        <sz val="10"/>
        <color theme="1"/>
        <rFont val="Arial Narrow"/>
        <family val="2"/>
      </rPr>
      <t>Name and Number of the road:</t>
    </r>
  </si>
  <si>
    <t>Agg. Base Type I</t>
  </si>
  <si>
    <t>Existing Pavement Layer Thickness (mm)</t>
  </si>
  <si>
    <t>Representing Length (km)</t>
  </si>
  <si>
    <t xml:space="preserve">Formation Level Height * </t>
  </si>
  <si>
    <t xml:space="preserve"> If it is less than 1.0 m, pls submit the longitudinal profile to identify the low height road portion. </t>
  </si>
  <si>
    <t>* Formation level is the Difference  of Height Between Bottom of Sub-Base to HFL.</t>
  </si>
  <si>
    <t xml:space="preserve"> Width of    Total RoW</t>
  </si>
  <si>
    <t>Data &amp; Information sheet for Pavement Structural Design</t>
  </si>
  <si>
    <t>( Pls . Provide Road Number and Road Name here)</t>
  </si>
  <si>
    <t>Flexible/ Rigid/ HBB/ Earthen / CC  etc or Other</t>
  </si>
  <si>
    <t>Required to Justify widening without LA. May be  presented like 5 ( left side) +5 ( Right Side) ,10+5, 2+2 etc</t>
  </si>
  <si>
    <t>May be  presented like 5 ( left side) +5 ( Right Side) ,10+5, 2+2 etc</t>
  </si>
  <si>
    <t xml:space="preserve">May be  presented like 5 ( left side) +0 ( Right Side) ,3+3, 2+2 etc. Important data for widening side selection. </t>
  </si>
  <si>
    <t xml:space="preserve">May be  presented like 5 ( left side) +0 ( Right Side) ,3+3, 2+2 etc.  </t>
  </si>
  <si>
    <t>If road is seperaed by divider or median.</t>
  </si>
  <si>
    <t xml:space="preserve">May be  presented  for 2 lane  5.5 m ( left side) +5.5 ( Right Side) , 5.5 m ( single), 7.3m ( single) etc.  </t>
  </si>
  <si>
    <t>If any other exist in road.</t>
  </si>
  <si>
    <t>Difference of two chiange.</t>
  </si>
  <si>
    <t>Sum of column 7 to 13 will provide the total width of road.</t>
  </si>
  <si>
    <t xml:space="preserve">Heavy Truck
</t>
  </si>
  <si>
    <t xml:space="preserve">Small Truck 
</t>
  </si>
  <si>
    <t>Large Bus </t>
  </si>
  <si>
    <t>Micro Bus </t>
  </si>
  <si>
    <t>Car </t>
  </si>
  <si>
    <t>Auto Rickshaw </t>
  </si>
  <si>
    <t>Motor Cycle </t>
  </si>
  <si>
    <t>Bi-Cycle </t>
  </si>
  <si>
    <t>Cycle Rickshaw </t>
  </si>
  <si>
    <t>Cart  </t>
  </si>
  <si>
    <t xml:space="preserve">13. Traffic Data  Source  from Local Division's Survey </t>
  </si>
  <si>
    <t>Chainage of Data collecting Point :</t>
  </si>
  <si>
    <t xml:space="preserve">Location Name : </t>
  </si>
  <si>
    <t>Survey Date</t>
  </si>
  <si>
    <t>Sl. No.</t>
  </si>
  <si>
    <t>Average</t>
  </si>
  <si>
    <t>* if required, Please  prepare  Geometric Design before structural design in collaboration with Road Safety Division</t>
  </si>
  <si>
    <t xml:space="preserve">Generated Traffic </t>
  </si>
  <si>
    <t>Total AADT</t>
  </si>
  <si>
    <t>Generated Traffic</t>
  </si>
  <si>
    <t>This chainge will be generate accodring to any  variation of value  of column 6 to 14.</t>
  </si>
  <si>
    <t>The location of Data collecting point.</t>
  </si>
  <si>
    <t xml:space="preserve">Flexible </t>
  </si>
  <si>
    <t>2+2</t>
  </si>
  <si>
    <t>-</t>
  </si>
  <si>
    <t>3.5+2</t>
  </si>
  <si>
    <t>3+3</t>
  </si>
  <si>
    <t>4+4.5</t>
  </si>
  <si>
    <t>1.5+1.5</t>
  </si>
  <si>
    <t>Flexible</t>
  </si>
  <si>
    <t>1.5+0</t>
  </si>
  <si>
    <t>5.5+5.5</t>
  </si>
  <si>
    <t>Difference of two chiange</t>
  </si>
  <si>
    <t>5.5x2</t>
  </si>
  <si>
    <t>1+1</t>
  </si>
  <si>
    <t>Comment on LA        Requirement</t>
  </si>
  <si>
    <t>7.3x2</t>
  </si>
  <si>
    <t>Not Required</t>
  </si>
  <si>
    <t>Total Width of Crest</t>
  </si>
  <si>
    <t>Rigid</t>
  </si>
  <si>
    <r>
      <t xml:space="preserve">1.5+1.5 </t>
    </r>
    <r>
      <rPr>
        <sz val="9"/>
        <color theme="1"/>
        <rFont val="Arial Narrow"/>
        <family val="2"/>
      </rPr>
      <t>(with Foot path)</t>
    </r>
  </si>
  <si>
    <r>
      <t xml:space="preserve">1.5+1.5 </t>
    </r>
    <r>
      <rPr>
        <sz val="8"/>
        <color theme="1"/>
        <rFont val="Arial Narrow"/>
        <family val="2"/>
      </rPr>
      <t>(with Foot path)</t>
    </r>
  </si>
  <si>
    <t>1+1 (verge)</t>
  </si>
  <si>
    <t>Soft Shoulder/Verge (L+R)</t>
  </si>
  <si>
    <t>Serial number of  Segment</t>
  </si>
  <si>
    <t>Specify Pavement type</t>
  </si>
  <si>
    <t>May be  presented like 2 ( left side) +2 ( Right Side) ,3+0, 2+0 etc. It may  be drain cum foot footpath , Specially in urban Portion.  Only for a typical layout in drawing.</t>
  </si>
  <si>
    <t>May be  presented like 1.5 ( left side) +1.5 ( Right Side), 1.5+1.2,  etc. Hard Shoulder  width is 1.2 m to 1.5 m. Usually 1.5 m.</t>
  </si>
  <si>
    <t>May be  presented like 2 ( left side) +2 ( Right Side) ,3+0, 2+0 etc. It may  be  out side verge/ soft shoulder of drain or footpath.</t>
  </si>
  <si>
    <t>Sum of value in column 7 to 12.</t>
  </si>
  <si>
    <t xml:space="preserve">Number of Lane. </t>
  </si>
  <si>
    <t>May be  presented as  lane width x 2. In case of service lane/NMV/SMV Please add another column after this column.</t>
  </si>
  <si>
    <t>Required &amp; will be proposed.</t>
  </si>
  <si>
    <t xml:space="preserve">Mandatory in 4 lane or above. Not applicable  if  lane width is less than 5.5m in any direction  </t>
  </si>
  <si>
    <t>May be  presented as 2 ( left side) +2 ( Right Side), 2+1,  etc. For zilla road  &amp; road with carriage way 5.5m or less,  verge is 2.0 m or more. Otherwise min. 1.0m.</t>
  </si>
  <si>
    <t xml:space="preserve">Pls. identify Land acquisition  requirement and also comment on how it will achieve. </t>
  </si>
  <si>
    <t>This chainge will be generate according to any  variation of value  of column 5 to 12.</t>
  </si>
  <si>
    <t>Asphalt Layer</t>
  </si>
  <si>
    <t xml:space="preserve">Comments on Special requirement </t>
  </si>
  <si>
    <t>Comments on Physical Condition</t>
  </si>
  <si>
    <r>
      <t>95</t>
    </r>
    <r>
      <rPr>
        <i/>
        <sz val="8"/>
        <color theme="1"/>
        <rFont val="Arial Narrow"/>
        <family val="2"/>
      </rPr>
      <t>(W45 +B50)</t>
    </r>
  </si>
  <si>
    <r>
      <t>90</t>
    </r>
    <r>
      <rPr>
        <i/>
        <sz val="8"/>
        <color theme="1"/>
        <rFont val="Arial Narrow"/>
        <family val="2"/>
      </rPr>
      <t>W40+B50)</t>
    </r>
  </si>
  <si>
    <t>Damaged</t>
  </si>
  <si>
    <t>W+ St</t>
  </si>
  <si>
    <t>W+ R</t>
  </si>
  <si>
    <t>Damaged, Water Loged</t>
  </si>
  <si>
    <t>W+R</t>
  </si>
  <si>
    <r>
      <t xml:space="preserve">35 </t>
    </r>
    <r>
      <rPr>
        <i/>
        <sz val="8"/>
        <color theme="1"/>
        <rFont val="Arial Narrow"/>
        <family val="2"/>
      </rPr>
      <t>(CS)</t>
    </r>
  </si>
  <si>
    <r>
      <t xml:space="preserve">32 </t>
    </r>
    <r>
      <rPr>
        <i/>
        <sz val="8"/>
        <color theme="1"/>
        <rFont val="Arial Narrow"/>
        <family val="2"/>
      </rPr>
      <t>(CS)</t>
    </r>
  </si>
  <si>
    <r>
      <t>36</t>
    </r>
    <r>
      <rPr>
        <i/>
        <sz val="8"/>
        <color theme="1"/>
        <rFont val="Arial Narrow"/>
        <family val="2"/>
      </rPr>
      <t>(CS)</t>
    </r>
  </si>
  <si>
    <r>
      <t>35</t>
    </r>
    <r>
      <rPr>
        <i/>
        <sz val="8"/>
        <color theme="1"/>
        <rFont val="Arial Narrow"/>
        <family val="2"/>
      </rPr>
      <t>(CS)</t>
    </r>
  </si>
  <si>
    <t>Please mention special condition of road</t>
  </si>
  <si>
    <r>
      <t>*</t>
    </r>
    <r>
      <rPr>
        <i/>
        <sz val="9"/>
        <color theme="1"/>
        <rFont val="Arial Narrow"/>
        <family val="2"/>
      </rPr>
      <t xml:space="preserve"> All data and information must be signed / countersigned by concerned Field Officials.</t>
    </r>
  </si>
  <si>
    <t>i) Base Traffic</t>
  </si>
  <si>
    <t>ii) Diverted Traffic ( if any)</t>
  </si>
  <si>
    <t xml:space="preserve"> iii) Generated Traffic (if any)</t>
  </si>
  <si>
    <t>Probable % of traffic to be generated</t>
  </si>
  <si>
    <t xml:space="preserve"> iv)  Total Traffic </t>
  </si>
  <si>
    <r>
      <rPr>
        <b/>
        <sz val="10"/>
        <color theme="1"/>
        <rFont val="Arial Narrow"/>
        <family val="2"/>
      </rPr>
      <t>6.</t>
    </r>
    <r>
      <rPr>
        <sz val="10"/>
        <color theme="1"/>
        <rFont val="Arial Narrow"/>
        <family val="2"/>
      </rPr>
      <t xml:space="preserve"> Please provide explanation if the road has no Number or does not belong to RHD or any proposal for changing of road category: </t>
    </r>
    <r>
      <rPr>
        <b/>
        <i/>
        <u/>
        <sz val="10"/>
        <color theme="1"/>
        <rFont val="Arial Narrow"/>
        <family val="2"/>
      </rPr>
      <t>When a New road, Proposed New Road, Transformed road , Category changed Road etc  to be designed   many information are missed. So it is required a explanation regarding Road Owner ship Status, decision of construction of new road, category of road etc.</t>
    </r>
  </si>
  <si>
    <r>
      <rPr>
        <b/>
        <sz val="10"/>
        <color theme="1"/>
        <rFont val="Arial Narrow"/>
        <family val="2"/>
      </rPr>
      <t>9.</t>
    </r>
    <r>
      <rPr>
        <sz val="10"/>
        <color theme="1"/>
        <rFont val="Arial Narrow"/>
        <family val="2"/>
      </rPr>
      <t xml:space="preserve"> Please mention any  design issue related to road Safety </t>
    </r>
    <r>
      <rPr>
        <b/>
        <sz val="10"/>
        <color theme="1"/>
        <rFont val="Arial Narrow"/>
        <family val="2"/>
      </rPr>
      <t>Required/ Not Required</t>
    </r>
    <r>
      <rPr>
        <sz val="10"/>
        <color theme="1"/>
        <rFont val="Arial Narrow"/>
        <family val="2"/>
      </rPr>
      <t xml:space="preserve">:  </t>
    </r>
    <r>
      <rPr>
        <b/>
        <i/>
        <u/>
        <sz val="10"/>
        <color theme="1"/>
        <rFont val="Arial Narrow"/>
        <family val="2"/>
      </rPr>
      <t>According to latest Road Transport Act  2018, construction authority will be responsible for Geometric fault in case of any accident. So it is mandatory to correct any geometric shortfall. Moreover Road Safety Audit will be a regular part in near future.</t>
    </r>
  </si>
  <si>
    <r>
      <t xml:space="preserve">1.  Pavement Design for ( </t>
    </r>
    <r>
      <rPr>
        <b/>
        <sz val="10"/>
        <color theme="1"/>
        <rFont val="Arial Narrow"/>
        <family val="2"/>
      </rPr>
      <t>PMP Major Work/ Field Office ADP work/ADP Under Separate Project Office/Others</t>
    </r>
    <r>
      <rPr>
        <sz val="10"/>
        <color theme="1"/>
        <rFont val="Arial Narrow"/>
        <family val="2"/>
      </rPr>
      <t xml:space="preserve">) : </t>
    </r>
  </si>
  <si>
    <r>
      <rPr>
        <b/>
        <sz val="10"/>
        <color theme="1"/>
        <rFont val="Arial Narrow"/>
        <family val="2"/>
      </rPr>
      <t>7.</t>
    </r>
    <r>
      <rPr>
        <sz val="10"/>
        <color theme="1"/>
        <rFont val="Arial Narrow"/>
        <family val="2"/>
      </rPr>
      <t xml:space="preserve">  Please Put </t>
    </r>
    <r>
      <rPr>
        <b/>
        <sz val="10"/>
        <color theme="1"/>
        <rFont val="Arial Narrow"/>
        <family val="2"/>
      </rPr>
      <t>INITIAL in</t>
    </r>
    <r>
      <rPr>
        <sz val="10"/>
        <color theme="1"/>
        <rFont val="Arial Narrow"/>
        <family val="2"/>
      </rPr>
      <t xml:space="preserve"> the required type  / component of pavement mentioned in DPP/Work Program: 
□ New Construction □ Re-Construction □ Strengthening □ Widening □Surfacing □ Rigid Pavement □ Other 
</t>
    </r>
    <r>
      <rPr>
        <b/>
        <i/>
        <u/>
        <sz val="10"/>
        <color theme="1"/>
        <rFont val="Arial Narrow"/>
        <family val="2"/>
      </rPr>
      <t>It acts as a check list for requirement of road design</t>
    </r>
  </si>
  <si>
    <r>
      <t>*</t>
    </r>
    <r>
      <rPr>
        <i/>
        <sz val="10"/>
        <color theme="1"/>
        <rFont val="Arial Narrow"/>
        <family val="2"/>
      </rPr>
      <t xml:space="preserve"> All data and information must be signed / countersigned by concerned Field Officials.</t>
    </r>
  </si>
  <si>
    <t>RI</t>
  </si>
  <si>
    <t>W= Widening, St = Strengthening. R= Reconstruction, N = New Construction, RI= Rigid</t>
  </si>
  <si>
    <r>
      <t xml:space="preserve">b) Please Mention Link Number/s of  RMMS data base: </t>
    </r>
    <r>
      <rPr>
        <b/>
        <u/>
        <sz val="10"/>
        <color theme="1"/>
        <rFont val="Arial Narrow"/>
        <family val="2"/>
      </rPr>
      <t>Every traffic data has a link number in RMMS Data base. Please use that from RMMS Data base.</t>
    </r>
    <r>
      <rPr>
        <sz val="10"/>
        <color theme="1"/>
        <rFont val="Arial Narrow"/>
        <family val="2"/>
      </rPr>
      <t xml:space="preserve">
</t>
    </r>
  </si>
  <si>
    <r>
      <rPr>
        <b/>
        <sz val="10"/>
        <color theme="1"/>
        <rFont val="Arial Narrow"/>
        <family val="2"/>
      </rPr>
      <t>2.</t>
    </r>
    <r>
      <rPr>
        <sz val="10"/>
        <color theme="1"/>
        <rFont val="Arial Narrow"/>
        <family val="2"/>
      </rPr>
      <t xml:space="preserve">  Program/work approval status ( </t>
    </r>
    <r>
      <rPr>
        <b/>
        <sz val="10"/>
        <color theme="1"/>
        <rFont val="Arial Narrow"/>
        <family val="2"/>
      </rPr>
      <t>For PMP  Proposals/ Approved PMP/ For DPP Preparation /Othe</t>
    </r>
    <r>
      <rPr>
        <sz val="10"/>
        <color theme="1"/>
        <rFont val="Arial Narrow"/>
        <family val="2"/>
      </rPr>
      <t xml:space="preserve">r) : </t>
    </r>
  </si>
  <si>
    <r>
      <t xml:space="preserve">a) Traffic data of RMMS data base will be used for design : </t>
    </r>
    <r>
      <rPr>
        <b/>
        <i/>
        <u/>
        <sz val="10"/>
        <color theme="1"/>
        <rFont val="Arial Narrow"/>
        <family val="2"/>
      </rPr>
      <t>Uniform Data source will be use for avoid the question of using any manipulated  traffic data.</t>
    </r>
    <r>
      <rPr>
        <sz val="10"/>
        <color theme="1"/>
        <rFont val="Arial Narrow"/>
        <family val="2"/>
      </rPr>
      <t xml:space="preserve">
</t>
    </r>
  </si>
  <si>
    <r>
      <rPr>
        <b/>
        <sz val="10"/>
        <color theme="1"/>
        <rFont val="Arial Narrow"/>
        <family val="2"/>
      </rPr>
      <t>14.</t>
    </r>
    <r>
      <rPr>
        <sz val="10"/>
        <color theme="1"/>
        <rFont val="Arial Narrow"/>
        <family val="2"/>
      </rPr>
      <t xml:space="preserve"> Construction/repair history: </t>
    </r>
    <r>
      <rPr>
        <b/>
        <i/>
        <u/>
        <sz val="10"/>
        <color theme="1"/>
        <rFont val="Arial Narrow"/>
        <family val="2"/>
      </rPr>
      <t>To check for avoiding overlapping and restrict design on a road where work is done in immediate past. At present the ongoing or previous work in any road is presented as public data in RHD web site in ROAD INDEX tab.</t>
    </r>
  </si>
  <si>
    <r>
      <t xml:space="preserve">16. Decision(s)/ Meeting Minutes of the Higher Authority: </t>
    </r>
    <r>
      <rPr>
        <b/>
        <i/>
        <u/>
        <sz val="10"/>
        <color theme="1"/>
        <rFont val="Arial Narrow"/>
        <family val="2"/>
      </rPr>
      <t>Please attach issues which are not design input but policy issues or Decisions for design. For example a zilla Road proposed to design at a higher width which is not technically acceptable but decided by a competent authority. Construction of four lane on zilla road, service road, width reduction than its category, development nature work to be done by PMP, wider road than it's category, full length rigid road, link road/ bypass road etc.</t>
    </r>
  </si>
  <si>
    <t>i.a) For Road where Traffic Data  is missing  in RMMS Data Base</t>
  </si>
  <si>
    <t xml:space="preserve">Medi. Truck </t>
  </si>
  <si>
    <t>Medi. Bus </t>
  </si>
  <si>
    <t>Utility
Jeep</t>
  </si>
  <si>
    <t>i.b) Traffic  of Proposed Road (Base Traffic)</t>
  </si>
  <si>
    <t>Diverted Traffic -1</t>
  </si>
  <si>
    <t>Diverted Traffic -2</t>
  </si>
  <si>
    <t>Base Traffic ia or ib</t>
  </si>
  <si>
    <t>Total Traffic</t>
  </si>
  <si>
    <t>RMMS  Link No. of  the Road: X501-1</t>
  </si>
  <si>
    <t>Probable % of traffic to be Diverted</t>
  </si>
  <si>
    <t>Diverted Traffic Source Link No.Y503-1</t>
  </si>
  <si>
    <t>Diverted Traffic Source Link No.- P3301-3</t>
  </si>
  <si>
    <t>DivertedTraffic Refer. Link No.- X501-1</t>
  </si>
  <si>
    <t>Serial number of  Section</t>
  </si>
  <si>
    <r>
      <rPr>
        <b/>
        <sz val="10"/>
        <color theme="1"/>
        <rFont val="Arial Narrow"/>
        <family val="2"/>
      </rPr>
      <t>13</t>
    </r>
    <r>
      <rPr>
        <sz val="10"/>
        <color theme="1"/>
        <rFont val="Arial Narrow"/>
        <family val="2"/>
      </rPr>
      <t xml:space="preserve">. Traffic Data  :  </t>
    </r>
    <r>
      <rPr>
        <b/>
        <i/>
        <u/>
        <sz val="10"/>
        <color theme="1"/>
        <rFont val="Arial Narrow"/>
        <family val="2"/>
      </rPr>
      <t>Please  fill in separate sheet</t>
    </r>
  </si>
  <si>
    <r>
      <t>c) Diverted and Generated Traffic is to be determine and proposed by field office:</t>
    </r>
    <r>
      <rPr>
        <b/>
        <i/>
        <u/>
        <sz val="10"/>
        <color theme="1"/>
        <rFont val="Arial Narrow"/>
        <family val="2"/>
      </rPr>
      <t xml:space="preserve"> Field official's technical judgment to be applied for identifying  these considering traffic in  surrounding  road network.</t>
    </r>
  </si>
  <si>
    <r>
      <t xml:space="preserve">d) Local division's Traffic count may be used in case of Traffic Data missing in RMMS data base- </t>
    </r>
    <r>
      <rPr>
        <b/>
        <i/>
        <u/>
        <sz val="10"/>
        <color theme="1"/>
        <rFont val="Arial Narrow"/>
        <family val="2"/>
      </rPr>
      <t>This will only use when Traffic Data is missing in RMMS Database.</t>
    </r>
    <r>
      <rPr>
        <sz val="10"/>
        <color theme="1"/>
        <rFont val="Arial Narrow"/>
        <family val="2"/>
      </rPr>
      <t xml:space="preserve">
</t>
    </r>
  </si>
  <si>
    <t>(if required, please take suggestion/opinion from Concerned Division)</t>
  </si>
  <si>
    <t>* in case of new alignment, topography survey and alignment fixation to be done before pavement structural design.</t>
  </si>
  <si>
    <r>
      <rPr>
        <b/>
        <sz val="10"/>
        <color theme="1"/>
        <rFont val="Arial Narrow"/>
        <family val="2"/>
      </rPr>
      <t>3.</t>
    </r>
    <r>
      <rPr>
        <sz val="10"/>
        <color theme="1"/>
        <rFont val="Arial Narrow"/>
        <family val="2"/>
      </rPr>
      <t xml:space="preserve"> Name of the Project / Work: </t>
    </r>
    <r>
      <rPr>
        <b/>
        <i/>
        <u/>
        <sz val="10"/>
        <color theme="1"/>
        <rFont val="Arial Narrow"/>
        <family val="2"/>
      </rPr>
      <t>Please specify if it is under a designated  DPP/Project/ Contract/ Programme.</t>
    </r>
  </si>
  <si>
    <r>
      <rPr>
        <b/>
        <sz val="10"/>
        <color theme="1"/>
        <rFont val="Arial Narrow"/>
        <family val="2"/>
      </rPr>
      <t xml:space="preserve">8. </t>
    </r>
    <r>
      <rPr>
        <sz val="10"/>
        <color theme="1"/>
        <rFont val="Arial Narrow"/>
        <family val="2"/>
      </rPr>
      <t>Please  Mentioned whether Geometric Design (New Alignment, Curve Straightening, Bazer widening, Bus Bay, Intersection etc)</t>
    </r>
    <r>
      <rPr>
        <b/>
        <sz val="10"/>
        <color theme="1"/>
        <rFont val="Arial Narrow"/>
        <family val="2"/>
      </rPr>
      <t xml:space="preserve"> Required/ Not Required:</t>
    </r>
    <r>
      <rPr>
        <sz val="10"/>
        <color theme="1"/>
        <rFont val="Arial Narrow"/>
        <family val="2"/>
      </rPr>
      <t xml:space="preserve"> </t>
    </r>
    <r>
      <rPr>
        <b/>
        <i/>
        <u/>
        <sz val="10"/>
        <color theme="1"/>
        <rFont val="Arial Narrow"/>
        <family val="2"/>
      </rPr>
      <t>Geometric drawback is the harder obstacle which usually cannot be removed without development project . Moreover according to latest Road Transport Act  2018, construction authority has the  responsibility  for Geometric fault some extent. So it is mandatory to correct any geometric shortfall.</t>
    </r>
  </si>
  <si>
    <r>
      <rPr>
        <b/>
        <sz val="10"/>
        <color theme="1"/>
        <rFont val="Arial Narrow"/>
        <family val="2"/>
      </rPr>
      <t>15.</t>
    </r>
    <r>
      <rPr>
        <sz val="10"/>
        <color theme="1"/>
        <rFont val="Arial Narrow"/>
        <family val="2"/>
      </rPr>
      <t xml:space="preserve"> Proposed Probable Completion Year:  </t>
    </r>
    <r>
      <rPr>
        <b/>
        <i/>
        <u/>
        <sz val="10"/>
        <color theme="1"/>
        <rFont val="Arial Narrow"/>
        <family val="2"/>
      </rPr>
      <t>It is a mandatory design input used for calculate base year traffic . Provide a tentative completion year.</t>
    </r>
  </si>
  <si>
    <t>(* If not required please provide technical explanation, otherwise it may be indicated  that the road's geometry is correct and  not required for further improvement.</t>
  </si>
  <si>
    <t>Inner Hard Shoulder ( beside divider) (L+R)</t>
  </si>
  <si>
    <t>0.6+.06</t>
  </si>
  <si>
    <t>Edge Hard Shoulder (L+R)</t>
  </si>
  <si>
    <t>HBB/ Soling</t>
  </si>
  <si>
    <t xml:space="preserve"> Sub grade CBR (4 days Soaked) under pavemt.</t>
  </si>
  <si>
    <t>In Situ ( undis turb) of Under Pavemt</t>
  </si>
  <si>
    <t>Lab ( Distur bed) of Under Pavemt</t>
  </si>
  <si>
    <r>
      <t xml:space="preserve">At least one sample per km. If value found inconsistent, frequency may be increased.
</t>
    </r>
    <r>
      <rPr>
        <b/>
        <i/>
        <sz val="10"/>
        <color theme="1"/>
        <rFont val="Arial Narrow"/>
        <family val="2"/>
      </rPr>
      <t>4 days Soaked CBR test value of in situ ( Undisturbed) or  Lab ( Disturbed)  of sample collected from under existing pavement  is required for desgn. No need to test for widening or New construction  only for strenthening of existing pavement.  CBR  test  of 4 days Soaked CBR value of Sub grade under the  existing pavement generall should be 5%  or more. If value found less than 5%,  please identify whether the soil is poor or other reason for lower value of CBR. Explanation must  be attached  for lower value of CBR. Test frequency may be increased if the pavement condition indicate lower value of CBR  to find exact portion of lower value of CBR .</t>
    </r>
    <r>
      <rPr>
        <sz val="10"/>
        <color theme="1"/>
        <rFont val="Arial Narrow"/>
        <family val="2"/>
      </rPr>
      <t xml:space="preserve">
For Asphalt thickness it may be  presented as  " 95 ( W35+ B60)"  or as " 35 (CP)" which means total thickness is 95 mm with Wearing Course 35 mm and Binder 60 mm or 35(CP) means  carpeting &amp; Seal coat of 35 mm thickness.
If of data is not consistent  along the full width, please specify data with width.
Data should be technically acceptable. In description, road is   mentioned  as damaged but in data it is presented with good thickness  specially in surface layer of pavement.
</t>
    </r>
  </si>
</sst>
</file>

<file path=xl/styles.xml><?xml version="1.0" encoding="utf-8"?>
<styleSheet xmlns="http://schemas.openxmlformats.org/spreadsheetml/2006/main">
  <numFmts count="3">
    <numFmt numFmtId="43" formatCode="_(* #,##0.00_);_(* \(#,##0.00\);_(* &quot;-&quot;??_);_(@_)"/>
    <numFmt numFmtId="164" formatCode="000&quot;+&quot;000"/>
    <numFmt numFmtId="165" formatCode="0.000"/>
  </numFmts>
  <fonts count="27">
    <font>
      <sz val="11"/>
      <color theme="1"/>
      <name val="Calibri"/>
      <family val="2"/>
      <scheme val="minor"/>
    </font>
    <font>
      <sz val="10"/>
      <color rgb="FF000000"/>
      <name val="Arial Narrow"/>
      <family val="2"/>
    </font>
    <font>
      <i/>
      <sz val="10"/>
      <color theme="1"/>
      <name val="Arial Narrow"/>
      <family val="2"/>
    </font>
    <font>
      <sz val="10"/>
      <color theme="1"/>
      <name val="Arial Narrow"/>
      <family val="2"/>
    </font>
    <font>
      <b/>
      <sz val="10"/>
      <color theme="1"/>
      <name val="Arial Narrow"/>
      <family val="2"/>
    </font>
    <font>
      <b/>
      <i/>
      <u/>
      <sz val="10"/>
      <color theme="1"/>
      <name val="Arial Narrow"/>
      <family val="2"/>
    </font>
    <font>
      <sz val="11"/>
      <color theme="1"/>
      <name val="Calibri"/>
      <family val="2"/>
      <scheme val="minor"/>
    </font>
    <font>
      <sz val="9"/>
      <color theme="1"/>
      <name val="Arial Narrow"/>
      <family val="2"/>
    </font>
    <font>
      <sz val="11"/>
      <color theme="1"/>
      <name val="Arial Narrow"/>
      <family val="2"/>
    </font>
    <font>
      <sz val="8"/>
      <color theme="1"/>
      <name val="Arial Narrow"/>
      <family val="2"/>
    </font>
    <font>
      <b/>
      <u/>
      <sz val="14"/>
      <color theme="1"/>
      <name val="Arial Narrow"/>
      <family val="2"/>
    </font>
    <font>
      <i/>
      <sz val="6"/>
      <color theme="1"/>
      <name val="Arial Narrow"/>
      <family val="2"/>
    </font>
    <font>
      <i/>
      <sz val="6"/>
      <color rgb="FF000000"/>
      <name val="Arial Narrow"/>
      <family val="2"/>
    </font>
    <font>
      <b/>
      <sz val="10"/>
      <color rgb="FF000000"/>
      <name val="Arial Narrow"/>
      <family val="2"/>
    </font>
    <font>
      <sz val="10"/>
      <name val="Arial Narrow"/>
      <family val="2"/>
    </font>
    <font>
      <sz val="8"/>
      <color theme="1"/>
      <name val="Calibri"/>
      <family val="2"/>
      <scheme val="minor"/>
    </font>
    <font>
      <sz val="10"/>
      <color indexed="8"/>
      <name val="Arial Narrow"/>
      <family val="2"/>
    </font>
    <font>
      <sz val="8"/>
      <color rgb="FF000000"/>
      <name val="Calibri"/>
      <family val="2"/>
      <scheme val="minor"/>
    </font>
    <font>
      <sz val="7.5"/>
      <color rgb="FF000000"/>
      <name val="Calibri"/>
      <family val="2"/>
      <scheme val="minor"/>
    </font>
    <font>
      <i/>
      <sz val="8"/>
      <color theme="1"/>
      <name val="Arial Narrow"/>
      <family val="2"/>
    </font>
    <font>
      <i/>
      <sz val="9"/>
      <color theme="1"/>
      <name val="Arial Narrow"/>
      <family val="2"/>
    </font>
    <font>
      <b/>
      <sz val="11"/>
      <color theme="1"/>
      <name val="Arial Narrow"/>
      <family val="2"/>
    </font>
    <font>
      <b/>
      <sz val="12"/>
      <color theme="1"/>
      <name val="Arial Narrow"/>
      <family val="2"/>
    </font>
    <font>
      <b/>
      <u/>
      <sz val="10"/>
      <color theme="1"/>
      <name val="Arial Narrow"/>
      <family val="2"/>
    </font>
    <font>
      <b/>
      <sz val="9"/>
      <color rgb="FF000000"/>
      <name val="Arial Narrow"/>
      <family val="2"/>
    </font>
    <font>
      <sz val="8"/>
      <color rgb="FF000000"/>
      <name val="Arial Narrow"/>
      <family val="2"/>
    </font>
    <font>
      <b/>
      <i/>
      <sz val="10"/>
      <color theme="1"/>
      <name val="Arial Narrow"/>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40">
    <xf numFmtId="0" fontId="0" fillId="0" borderId="0" xfId="0"/>
    <xf numFmtId="0" fontId="3" fillId="0" borderId="0" xfId="0" applyFont="1"/>
    <xf numFmtId="0" fontId="3" fillId="0" borderId="0" xfId="0" applyFont="1" applyAlignment="1"/>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horizontal="center" vertical="top" wrapText="1"/>
    </xf>
    <xf numFmtId="0" fontId="1" fillId="0" borderId="1" xfId="0" applyFont="1" applyBorder="1" applyAlignment="1">
      <alignment horizontal="center" vertical="top"/>
    </xf>
    <xf numFmtId="0" fontId="3" fillId="0" borderId="0" xfId="0" applyFont="1" applyBorder="1"/>
    <xf numFmtId="0" fontId="7" fillId="0" borderId="0" xfId="0" applyFont="1" applyBorder="1" applyAlignment="1">
      <alignment vertical="top" wrapText="1"/>
    </xf>
    <xf numFmtId="0" fontId="7" fillId="0" borderId="0" xfId="0" applyFont="1" applyBorder="1" applyAlignment="1">
      <alignment wrapText="1"/>
    </xf>
    <xf numFmtId="0" fontId="3" fillId="0" borderId="0" xfId="0" applyFont="1" applyBorder="1" applyAlignment="1"/>
    <xf numFmtId="0" fontId="3" fillId="0" borderId="0" xfId="0" applyFont="1" applyBorder="1" applyAlignment="1">
      <alignment vertical="top" wrapText="1"/>
    </xf>
    <xf numFmtId="0" fontId="10" fillId="0" borderId="0" xfId="0" applyFont="1" applyAlignment="1">
      <alignment horizontal="center" vertical="top"/>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horizontal="center" vertical="top"/>
    </xf>
    <xf numFmtId="0" fontId="4" fillId="0" borderId="0" xfId="0" applyFont="1" applyAlignment="1">
      <alignment vertical="top"/>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0" fillId="0" borderId="1" xfId="0" applyBorder="1"/>
    <xf numFmtId="0" fontId="13" fillId="0" borderId="1" xfId="0" applyFont="1" applyBorder="1" applyAlignment="1">
      <alignment horizontal="center" vertical="top" wrapText="1"/>
    </xf>
    <xf numFmtId="0" fontId="14" fillId="0" borderId="1" xfId="0" applyFont="1" applyBorder="1" applyAlignment="1">
      <alignment horizontal="center" vertical="center" wrapText="1"/>
    </xf>
    <xf numFmtId="0" fontId="3" fillId="0" borderId="0" xfId="0" applyFont="1" applyAlignment="1">
      <alignment vertical="top" wrapText="1"/>
    </xf>
    <xf numFmtId="0" fontId="3" fillId="0" borderId="2" xfId="0" applyFont="1" applyBorder="1" applyAlignment="1">
      <alignment horizontal="center" vertical="top" wrapText="1"/>
    </xf>
    <xf numFmtId="0" fontId="3" fillId="0" borderId="0" xfId="0" applyFont="1" applyAlignment="1">
      <alignment vertical="top" wrapText="1"/>
    </xf>
    <xf numFmtId="0" fontId="3" fillId="0" borderId="4" xfId="0" applyFont="1" applyBorder="1" applyAlignment="1">
      <alignment horizontal="center" vertical="top" wrapText="1"/>
    </xf>
    <xf numFmtId="0" fontId="13" fillId="0" borderId="1" xfId="0" applyFont="1" applyFill="1" applyBorder="1" applyAlignment="1">
      <alignment horizontal="center" vertical="top" wrapText="1"/>
    </xf>
    <xf numFmtId="164" fontId="15" fillId="2" borderId="1" xfId="0" applyNumberFormat="1" applyFont="1" applyFill="1" applyBorder="1" applyAlignment="1">
      <alignment horizontal="center" vertical="top"/>
    </xf>
    <xf numFmtId="1" fontId="3" fillId="0" borderId="1" xfId="0" applyNumberFormat="1" applyFont="1" applyBorder="1" applyAlignment="1">
      <alignment vertical="top" wrapText="1"/>
    </xf>
    <xf numFmtId="165" fontId="16" fillId="0" borderId="1" xfId="1" applyNumberFormat="1" applyFont="1" applyFill="1" applyBorder="1" applyAlignment="1" applyProtection="1">
      <alignment horizontal="center" vertical="top" wrapText="1"/>
    </xf>
    <xf numFmtId="9" fontId="2" fillId="0" borderId="3" xfId="0" applyNumberFormat="1" applyFont="1" applyBorder="1" applyAlignment="1">
      <alignment horizontal="center" vertical="top" wrapText="1"/>
    </xf>
    <xf numFmtId="0" fontId="3" fillId="0" borderId="1" xfId="0" applyFont="1" applyBorder="1" applyAlignment="1">
      <alignment horizontal="center" vertical="top"/>
    </xf>
    <xf numFmtId="164" fontId="7" fillId="2" borderId="1" xfId="0" applyNumberFormat="1" applyFont="1" applyFill="1" applyBorder="1" applyAlignment="1">
      <alignment horizontal="center" vertical="top"/>
    </xf>
    <xf numFmtId="2" fontId="3" fillId="0" borderId="1" xfId="0" applyNumberFormat="1" applyFont="1" applyBorder="1" applyAlignment="1">
      <alignment horizontal="center" vertical="top"/>
    </xf>
    <xf numFmtId="0" fontId="15" fillId="0" borderId="1" xfId="0" applyFont="1" applyBorder="1" applyAlignment="1">
      <alignment horizontal="center" vertical="top" wrapText="1"/>
    </xf>
    <xf numFmtId="164" fontId="7" fillId="2" borderId="4" xfId="0" applyNumberFormat="1" applyFont="1" applyFill="1" applyBorder="1" applyAlignment="1">
      <alignment horizontal="center" vertical="top"/>
    </xf>
    <xf numFmtId="1" fontId="3" fillId="0" borderId="4" xfId="0" applyNumberFormat="1" applyFont="1" applyBorder="1" applyAlignment="1">
      <alignment vertical="top" wrapText="1"/>
    </xf>
    <xf numFmtId="0" fontId="3" fillId="0" borderId="4" xfId="0" applyFont="1" applyBorder="1" applyAlignment="1">
      <alignment vertical="top" wrapText="1"/>
    </xf>
    <xf numFmtId="0" fontId="3" fillId="0" borderId="4" xfId="0" applyFont="1" applyBorder="1" applyAlignment="1">
      <alignment horizontal="center" vertical="top"/>
    </xf>
    <xf numFmtId="0" fontId="17" fillId="0" borderId="1" xfId="0" applyFont="1" applyBorder="1" applyAlignment="1">
      <alignment horizontal="center" vertical="top" wrapText="1"/>
    </xf>
    <xf numFmtId="0" fontId="18" fillId="0" borderId="1" xfId="0" applyFont="1" applyBorder="1" applyAlignment="1">
      <alignment horizontal="center" vertical="top" wrapText="1"/>
    </xf>
    <xf numFmtId="0" fontId="3" fillId="0" borderId="1" xfId="0" applyFont="1" applyBorder="1" applyAlignment="1">
      <alignment horizontal="center" vertical="top" wrapText="1"/>
    </xf>
    <xf numFmtId="164" fontId="9" fillId="2" borderId="1" xfId="0" applyNumberFormat="1" applyFont="1" applyFill="1" applyBorder="1" applyAlignment="1">
      <alignment horizontal="center" vertical="top"/>
    </xf>
    <xf numFmtId="0" fontId="9" fillId="0" borderId="1" xfId="0" applyFont="1" applyBorder="1" applyAlignment="1">
      <alignment horizontal="center" vertical="top" wrapText="1"/>
    </xf>
    <xf numFmtId="164" fontId="9" fillId="2" borderId="2" xfId="0" applyNumberFormat="1" applyFont="1" applyFill="1" applyBorder="1" applyAlignment="1">
      <alignment horizontal="center" vertical="top"/>
    </xf>
    <xf numFmtId="0" fontId="8" fillId="0" borderId="0" xfId="0" applyFont="1"/>
    <xf numFmtId="0" fontId="8" fillId="0" borderId="1" xfId="0" applyFont="1" applyBorder="1"/>
    <xf numFmtId="0" fontId="8" fillId="0" borderId="0" xfId="0" applyFont="1" applyBorder="1" applyAlignment="1"/>
    <xf numFmtId="0" fontId="4" fillId="0" borderId="0" xfId="0" applyFont="1" applyAlignment="1">
      <alignment horizontal="right" vertical="top"/>
    </xf>
    <xf numFmtId="0" fontId="0" fillId="0" borderId="0" xfId="0" applyAlignment="1"/>
    <xf numFmtId="0" fontId="0" fillId="0" borderId="8" xfId="0" applyBorder="1" applyAlignment="1"/>
    <xf numFmtId="0" fontId="0" fillId="0" borderId="0" xfId="0" applyBorder="1" applyAlignment="1"/>
    <xf numFmtId="0" fontId="3" fillId="0" borderId="1"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horizontal="center" vertical="center" wrapText="1"/>
    </xf>
    <xf numFmtId="9" fontId="3" fillId="0" borderId="1" xfId="2" applyFont="1" applyBorder="1" applyAlignment="1">
      <alignment horizontal="center" vertical="center"/>
    </xf>
    <xf numFmtId="0" fontId="3" fillId="0" borderId="0" xfId="0" applyFont="1" applyAlignment="1">
      <alignment horizontal="justify" vertical="top" wrapText="1"/>
    </xf>
    <xf numFmtId="0" fontId="0" fillId="0" borderId="1" xfId="0" applyBorder="1" applyAlignment="1">
      <alignment horizontal="center" vertical="center"/>
    </xf>
    <xf numFmtId="0" fontId="0" fillId="0" borderId="1" xfId="0" applyBorder="1" applyAlignment="1">
      <alignment vertical="center"/>
    </xf>
    <xf numFmtId="0" fontId="10"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xf>
    <xf numFmtId="0" fontId="8" fillId="0" borderId="0" xfId="0" applyFont="1" applyAlignment="1">
      <alignment horizontal="center"/>
    </xf>
    <xf numFmtId="0" fontId="7" fillId="0" borderId="0" xfId="0" applyFont="1" applyAlignment="1">
      <alignment vertical="top" wrapText="1"/>
    </xf>
    <xf numFmtId="0" fontId="10" fillId="0" borderId="0" xfId="0" applyFont="1" applyAlignment="1"/>
    <xf numFmtId="0" fontId="3" fillId="0" borderId="0" xfId="0" applyFont="1" applyAlignment="1">
      <alignment vertical="center"/>
    </xf>
    <xf numFmtId="0" fontId="22" fillId="0" borderId="0" xfId="0" applyFont="1" applyAlignment="1">
      <alignment vertical="top"/>
    </xf>
    <xf numFmtId="0" fontId="24" fillId="0" borderId="1" xfId="0" applyFont="1" applyBorder="1" applyAlignment="1">
      <alignment horizontal="center" vertical="top" wrapText="1"/>
    </xf>
    <xf numFmtId="0" fontId="4" fillId="0" borderId="0" xfId="0" applyFont="1" applyFill="1" applyBorder="1" applyAlignment="1">
      <alignment vertical="center"/>
    </xf>
    <xf numFmtId="0" fontId="3" fillId="0" borderId="7" xfId="0" applyFont="1" applyBorder="1" applyAlignment="1">
      <alignment vertical="top"/>
    </xf>
    <xf numFmtId="0" fontId="8" fillId="0" borderId="0" xfId="0" applyFont="1" applyAlignment="1"/>
    <xf numFmtId="0" fontId="3" fillId="0" borderId="1" xfId="0" applyFont="1" applyBorder="1" applyAlignment="1">
      <alignment horizontal="left" vertical="top"/>
    </xf>
    <xf numFmtId="0" fontId="7" fillId="0" borderId="1"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4" fillId="0" borderId="0" xfId="0" applyFont="1" applyAlignment="1">
      <alignment vertical="center"/>
    </xf>
    <xf numFmtId="0" fontId="3" fillId="0" borderId="1" xfId="0" applyFont="1" applyFill="1" applyBorder="1" applyAlignment="1">
      <alignment vertical="top" wrapText="1"/>
    </xf>
    <xf numFmtId="0" fontId="4" fillId="0" borderId="1" xfId="0" applyFont="1" applyBorder="1" applyAlignment="1">
      <alignment horizontal="right" vertical="top" wrapText="1"/>
    </xf>
    <xf numFmtId="0" fontId="4" fillId="0" borderId="1" xfId="0" applyFont="1" applyBorder="1" applyAlignment="1">
      <alignment vertical="top" wrapText="1"/>
    </xf>
    <xf numFmtId="0" fontId="3" fillId="0" borderId="7" xfId="0" applyFont="1" applyBorder="1" applyAlignment="1"/>
    <xf numFmtId="0" fontId="8" fillId="0" borderId="7" xfId="0" applyFont="1" applyBorder="1" applyAlignment="1"/>
    <xf numFmtId="0" fontId="0" fillId="0" borderId="8" xfId="0" applyBorder="1" applyAlignment="1">
      <alignment wrapText="1"/>
    </xf>
    <xf numFmtId="0" fontId="2" fillId="0" borderId="0" xfId="0" applyFont="1" applyAlignment="1">
      <alignment vertical="top"/>
    </xf>
    <xf numFmtId="0" fontId="21" fillId="0" borderId="1" xfId="0" applyFont="1" applyBorder="1"/>
    <xf numFmtId="9" fontId="3" fillId="0" borderId="1" xfId="2" applyFont="1" applyFill="1" applyBorder="1" applyAlignment="1">
      <alignment vertical="center" wrapText="1"/>
    </xf>
    <xf numFmtId="0" fontId="4" fillId="0" borderId="1" xfId="0" applyFont="1" applyBorder="1" applyAlignment="1">
      <alignment vertical="center"/>
    </xf>
    <xf numFmtId="0" fontId="3" fillId="0" borderId="1" xfId="0" applyFont="1" applyFill="1" applyBorder="1" applyAlignment="1">
      <alignment horizontal="right" vertical="top" wrapText="1"/>
    </xf>
    <xf numFmtId="0" fontId="3" fillId="0" borderId="1" xfId="0" applyFont="1" applyBorder="1" applyAlignment="1">
      <alignment horizontal="right" vertical="top" wrapText="1"/>
    </xf>
    <xf numFmtId="0" fontId="3" fillId="0" borderId="3" xfId="0" applyFont="1" applyBorder="1" applyAlignment="1">
      <alignment horizontal="right" vertical="top" wrapText="1"/>
    </xf>
    <xf numFmtId="0" fontId="4" fillId="0" borderId="1" xfId="0" applyFont="1" applyFill="1" applyBorder="1" applyAlignment="1">
      <alignment vertical="center" wrapText="1"/>
    </xf>
    <xf numFmtId="0" fontId="3" fillId="0" borderId="1" xfId="0" applyFont="1" applyBorder="1" applyAlignment="1">
      <alignment horizontal="center" vertical="top" wrapText="1"/>
    </xf>
    <xf numFmtId="0" fontId="10" fillId="0" borderId="0" xfId="0" applyFont="1" applyAlignment="1">
      <alignment horizontal="center"/>
    </xf>
    <xf numFmtId="0" fontId="3" fillId="0" borderId="0" xfId="0" applyFont="1" applyAlignment="1">
      <alignment horizontal="center" vertical="top"/>
    </xf>
    <xf numFmtId="0" fontId="22" fillId="0" borderId="0" xfId="0" applyFont="1" applyAlignment="1">
      <alignment horizontal="left" vertical="top"/>
    </xf>
    <xf numFmtId="0" fontId="3" fillId="0" borderId="7" xfId="0" applyFont="1" applyBorder="1" applyAlignment="1">
      <alignment horizontal="right"/>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0" fontId="7" fillId="0" borderId="0" xfId="0" applyFont="1" applyAlignment="1">
      <alignment horizontal="left" vertical="top"/>
    </xf>
    <xf numFmtId="0" fontId="3"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1" xfId="0" applyFont="1" applyBorder="1" applyAlignment="1">
      <alignment horizontal="center" vertical="top" wrapText="1"/>
    </xf>
    <xf numFmtId="0" fontId="0" fillId="0" borderId="8" xfId="0" applyBorder="1" applyAlignment="1">
      <alignment horizontal="center"/>
    </xf>
    <xf numFmtId="0" fontId="2" fillId="0" borderId="0" xfId="0" applyFont="1" applyAlignment="1">
      <alignment horizontal="left" vertical="top"/>
    </xf>
    <xf numFmtId="164" fontId="3" fillId="2" borderId="2" xfId="0" applyNumberFormat="1" applyFont="1" applyFill="1" applyBorder="1" applyAlignment="1">
      <alignment horizontal="center" vertical="top" wrapText="1"/>
    </xf>
    <xf numFmtId="164" fontId="3" fillId="2" borderId="3" xfId="0" applyNumberFormat="1" applyFont="1" applyFill="1" applyBorder="1" applyAlignment="1">
      <alignment horizontal="center" vertical="top" wrapText="1"/>
    </xf>
    <xf numFmtId="0" fontId="0" fillId="0" borderId="0" xfId="0" applyAlignment="1">
      <alignment horizontal="center"/>
    </xf>
    <xf numFmtId="0" fontId="3" fillId="0" borderId="2" xfId="0" applyFont="1" applyBorder="1" applyAlignment="1">
      <alignment horizontal="justify" vertical="top" wrapText="1"/>
    </xf>
    <xf numFmtId="0" fontId="3" fillId="0" borderId="6" xfId="0" applyFont="1" applyBorder="1" applyAlignment="1">
      <alignment horizontal="justify" vertical="top" wrapText="1"/>
    </xf>
    <xf numFmtId="0" fontId="3" fillId="0" borderId="3" xfId="0" applyFont="1" applyBorder="1" applyAlignment="1">
      <alignment horizontal="justify" vertical="top" wrapText="1"/>
    </xf>
    <xf numFmtId="0" fontId="0" fillId="0" borderId="6" xfId="0" applyBorder="1" applyAlignment="1">
      <alignment horizontal="center"/>
    </xf>
    <xf numFmtId="0" fontId="25" fillId="0" borderId="1" xfId="0" applyFont="1" applyBorder="1" applyAlignment="1">
      <alignment horizontal="center" vertical="top" wrapText="1"/>
    </xf>
    <xf numFmtId="0" fontId="3" fillId="0" borderId="0" xfId="0" applyFont="1" applyAlignment="1">
      <alignment horizontal="center" vertical="center"/>
    </xf>
    <xf numFmtId="0" fontId="21" fillId="0" borderId="0" xfId="0" applyFont="1" applyAlignment="1">
      <alignment horizontal="left" vertical="top"/>
    </xf>
    <xf numFmtId="0" fontId="3" fillId="0" borderId="0" xfId="0" applyFont="1" applyAlignment="1">
      <alignment horizontal="right" vertical="top"/>
    </xf>
    <xf numFmtId="0" fontId="15" fillId="0" borderId="1" xfId="0" applyFont="1" applyBorder="1" applyAlignment="1">
      <alignment horizontal="center" vertical="top" wrapText="1"/>
    </xf>
    <xf numFmtId="0" fontId="1" fillId="0" borderId="1" xfId="0" applyFont="1" applyBorder="1" applyAlignment="1">
      <alignment horizontal="center" vertical="top"/>
    </xf>
    <xf numFmtId="0" fontId="8" fillId="0" borderId="8" xfId="0" applyFont="1" applyBorder="1" applyAlignment="1">
      <alignment horizontal="center"/>
    </xf>
    <xf numFmtId="1" fontId="3" fillId="0" borderId="3" xfId="0" applyNumberFormat="1" applyFont="1" applyBorder="1" applyAlignment="1">
      <alignment vertical="top" wrapText="1"/>
    </xf>
    <xf numFmtId="0" fontId="7" fillId="0" borderId="1" xfId="0" applyFont="1" applyBorder="1" applyAlignment="1">
      <alignment horizontal="center" vertical="top" wrapText="1"/>
    </xf>
    <xf numFmtId="10" fontId="2" fillId="0" borderId="3" xfId="0" applyNumberFormat="1" applyFont="1" applyBorder="1" applyAlignment="1">
      <alignment horizontal="center" vertical="top" wrapText="1"/>
    </xf>
    <xf numFmtId="0" fontId="9" fillId="0" borderId="1" xfId="0" applyFont="1" applyBorder="1" applyAlignment="1">
      <alignment wrapText="1"/>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293688</xdr:colOff>
      <xdr:row>28</xdr:row>
      <xdr:rowOff>230188</xdr:rowOff>
    </xdr:from>
    <xdr:to>
      <xdr:col>0</xdr:col>
      <xdr:colOff>1397000</xdr:colOff>
      <xdr:row>28</xdr:row>
      <xdr:rowOff>231776</xdr:rowOff>
    </xdr:to>
    <xdr:cxnSp macro="">
      <xdr:nvCxnSpPr>
        <xdr:cNvPr id="10" name="Straight Connector 9"/>
        <xdr:cNvCxnSpPr/>
      </xdr:nvCxnSpPr>
      <xdr:spPr>
        <a:xfrm>
          <a:off x="293688" y="9310688"/>
          <a:ext cx="1103312"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2452687</xdr:colOff>
      <xdr:row>28</xdr:row>
      <xdr:rowOff>230188</xdr:rowOff>
    </xdr:from>
    <xdr:to>
      <xdr:col>0</xdr:col>
      <xdr:colOff>3555999</xdr:colOff>
      <xdr:row>28</xdr:row>
      <xdr:rowOff>231776</xdr:rowOff>
    </xdr:to>
    <xdr:cxnSp macro="">
      <xdr:nvCxnSpPr>
        <xdr:cNvPr id="11" name="Straight Connector 10"/>
        <xdr:cNvCxnSpPr/>
      </xdr:nvCxnSpPr>
      <xdr:spPr>
        <a:xfrm>
          <a:off x="2452687" y="9310688"/>
          <a:ext cx="1103312"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4367212</xdr:colOff>
      <xdr:row>28</xdr:row>
      <xdr:rowOff>239713</xdr:rowOff>
    </xdr:from>
    <xdr:to>
      <xdr:col>0</xdr:col>
      <xdr:colOff>5470524</xdr:colOff>
      <xdr:row>28</xdr:row>
      <xdr:rowOff>241301</xdr:rowOff>
    </xdr:to>
    <xdr:cxnSp macro="">
      <xdr:nvCxnSpPr>
        <xdr:cNvPr id="12" name="Straight Connector 11"/>
        <xdr:cNvCxnSpPr/>
      </xdr:nvCxnSpPr>
      <xdr:spPr>
        <a:xfrm>
          <a:off x="4367212" y="10161588"/>
          <a:ext cx="1103312"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228599</xdr:colOff>
      <xdr:row>13</xdr:row>
      <xdr:rowOff>238126</xdr:rowOff>
    </xdr:from>
    <xdr:to>
      <xdr:col>10</xdr:col>
      <xdr:colOff>390524</xdr:colOff>
      <xdr:row>15</xdr:row>
      <xdr:rowOff>19051</xdr:rowOff>
    </xdr:to>
    <xdr:sp macro="" textlink="">
      <xdr:nvSpPr>
        <xdr:cNvPr id="2" name="TextBox 1"/>
        <xdr:cNvSpPr txBox="1"/>
      </xdr:nvSpPr>
      <xdr:spPr>
        <a:xfrm rot="19571976">
          <a:off x="1800224" y="4257676"/>
          <a:ext cx="2686050" cy="4953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2800"/>
            <a:t>GUIDE   </a:t>
          </a:r>
          <a:r>
            <a:rPr lang="en-US" sz="2800" baseline="0"/>
            <a:t> LINE</a:t>
          </a:r>
          <a:endParaRPr lang="en-US" sz="2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252165</xdr:colOff>
      <xdr:row>7</xdr:row>
      <xdr:rowOff>279614</xdr:rowOff>
    </xdr:from>
    <xdr:to>
      <xdr:col>17</xdr:col>
      <xdr:colOff>242528</xdr:colOff>
      <xdr:row>9</xdr:row>
      <xdr:rowOff>431854</xdr:rowOff>
    </xdr:to>
    <xdr:sp macro="" textlink="">
      <xdr:nvSpPr>
        <xdr:cNvPr id="2" name="TextBox 1"/>
        <xdr:cNvSpPr txBox="1"/>
      </xdr:nvSpPr>
      <xdr:spPr>
        <a:xfrm rot="19571976">
          <a:off x="2890590" y="2689439"/>
          <a:ext cx="3295538" cy="81899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3200" b="1"/>
            <a:t>GUIDE   </a:t>
          </a:r>
          <a:r>
            <a:rPr lang="en-US" sz="3200" b="1" baseline="0"/>
            <a:t> LINE</a:t>
          </a:r>
          <a:endParaRPr lang="en-US" sz="3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415381</xdr:colOff>
      <xdr:row>14</xdr:row>
      <xdr:rowOff>59280</xdr:rowOff>
    </xdr:from>
    <xdr:to>
      <xdr:col>16</xdr:col>
      <xdr:colOff>2695</xdr:colOff>
      <xdr:row>15</xdr:row>
      <xdr:rowOff>305261</xdr:rowOff>
    </xdr:to>
    <xdr:sp macro="" textlink="">
      <xdr:nvSpPr>
        <xdr:cNvPr id="19" name="TextBox 18"/>
        <xdr:cNvSpPr txBox="1"/>
      </xdr:nvSpPr>
      <xdr:spPr>
        <a:xfrm rot="19571976">
          <a:off x="1679608" y="5220098"/>
          <a:ext cx="4730814" cy="62698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3200" b="1"/>
            <a:t>GUIDE   </a:t>
          </a:r>
          <a:r>
            <a:rPr lang="en-US" sz="3200" b="1" baseline="0"/>
            <a:t> LINE</a:t>
          </a:r>
          <a:endParaRPr lang="en-US" sz="3200" b="1"/>
        </a:p>
      </xdr:txBody>
    </xdr:sp>
    <xdr:clientData/>
  </xdr:twoCellAnchor>
  <xdr:twoCellAnchor>
    <xdr:from>
      <xdr:col>0</xdr:col>
      <xdr:colOff>138546</xdr:colOff>
      <xdr:row>3</xdr:row>
      <xdr:rowOff>103910</xdr:rowOff>
    </xdr:from>
    <xdr:to>
      <xdr:col>14</xdr:col>
      <xdr:colOff>406977</xdr:colOff>
      <xdr:row>3</xdr:row>
      <xdr:rowOff>562840</xdr:rowOff>
    </xdr:to>
    <xdr:grpSp>
      <xdr:nvGrpSpPr>
        <xdr:cNvPr id="20" name="Group 19"/>
        <xdr:cNvGrpSpPr/>
      </xdr:nvGrpSpPr>
      <xdr:grpSpPr>
        <a:xfrm>
          <a:off x="138546" y="718705"/>
          <a:ext cx="6026726" cy="458930"/>
          <a:chOff x="109904" y="641921"/>
          <a:chExt cx="6041048" cy="497417"/>
        </a:xfrm>
      </xdr:grpSpPr>
      <xdr:sp macro="" textlink="">
        <xdr:nvSpPr>
          <xdr:cNvPr id="21" name="Rectangle 20"/>
          <xdr:cNvSpPr>
            <a:spLocks noChangeArrowheads="1"/>
          </xdr:cNvSpPr>
        </xdr:nvSpPr>
        <xdr:spPr bwMode="auto">
          <a:xfrm>
            <a:off x="1350161" y="843534"/>
            <a:ext cx="352383" cy="126470"/>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SS(L)</a:t>
            </a:r>
          </a:p>
        </xdr:txBody>
      </xdr:sp>
      <xdr:sp macro="" textlink="">
        <xdr:nvSpPr>
          <xdr:cNvPr id="22" name="Rectangle 19"/>
          <xdr:cNvSpPr>
            <a:spLocks noChangeArrowheads="1"/>
          </xdr:cNvSpPr>
        </xdr:nvSpPr>
        <xdr:spPr bwMode="auto">
          <a:xfrm>
            <a:off x="625700" y="844063"/>
            <a:ext cx="372879" cy="120650"/>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V (L)</a:t>
            </a:r>
          </a:p>
        </xdr:txBody>
      </xdr:sp>
      <xdr:sp macro="" textlink="">
        <xdr:nvSpPr>
          <xdr:cNvPr id="23" name="Rectangle 18"/>
          <xdr:cNvSpPr>
            <a:spLocks noChangeArrowheads="1"/>
          </xdr:cNvSpPr>
        </xdr:nvSpPr>
        <xdr:spPr bwMode="auto">
          <a:xfrm>
            <a:off x="4186432" y="844062"/>
            <a:ext cx="339304" cy="125942"/>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HS(R)</a:t>
            </a:r>
          </a:p>
        </xdr:txBody>
      </xdr:sp>
      <xdr:sp macro="" textlink="">
        <xdr:nvSpPr>
          <xdr:cNvPr id="24" name="Rectangle 17"/>
          <xdr:cNvSpPr>
            <a:spLocks noChangeArrowheads="1"/>
          </xdr:cNvSpPr>
        </xdr:nvSpPr>
        <xdr:spPr bwMode="auto">
          <a:xfrm>
            <a:off x="998579" y="764688"/>
            <a:ext cx="346851" cy="374650"/>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D(L)</a:t>
            </a:r>
          </a:p>
        </xdr:txBody>
      </xdr:sp>
      <xdr:sp macro="" textlink="">
        <xdr:nvSpPr>
          <xdr:cNvPr id="25" name="Rectangle 16"/>
          <xdr:cNvSpPr>
            <a:spLocks noChangeArrowheads="1"/>
          </xdr:cNvSpPr>
        </xdr:nvSpPr>
        <xdr:spPr bwMode="auto">
          <a:xfrm>
            <a:off x="3316426" y="843534"/>
            <a:ext cx="870006" cy="126470"/>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CW(R)</a:t>
            </a:r>
          </a:p>
        </xdr:txBody>
      </xdr:sp>
      <xdr:sp macro="" textlink="">
        <xdr:nvSpPr>
          <xdr:cNvPr id="26" name="Rectangle 15"/>
          <xdr:cNvSpPr>
            <a:spLocks noChangeArrowheads="1"/>
          </xdr:cNvSpPr>
        </xdr:nvSpPr>
        <xdr:spPr bwMode="auto">
          <a:xfrm>
            <a:off x="4841301" y="742462"/>
            <a:ext cx="349229" cy="391583"/>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D(R)</a:t>
            </a:r>
          </a:p>
        </xdr:txBody>
      </xdr:sp>
      <xdr:grpSp>
        <xdr:nvGrpSpPr>
          <xdr:cNvPr id="27" name="Group 12"/>
          <xdr:cNvGrpSpPr>
            <a:grpSpLocks/>
          </xdr:cNvGrpSpPr>
        </xdr:nvGrpSpPr>
        <xdr:grpSpPr bwMode="auto">
          <a:xfrm>
            <a:off x="1701492" y="837713"/>
            <a:ext cx="1109676" cy="132292"/>
            <a:chOff x="3433" y="12930"/>
            <a:chExt cx="2107" cy="173"/>
          </a:xfrm>
        </xdr:grpSpPr>
        <xdr:sp macro="" textlink="">
          <xdr:nvSpPr>
            <xdr:cNvPr id="39" name="Rectangle 14"/>
            <xdr:cNvSpPr>
              <a:spLocks noChangeArrowheads="1"/>
            </xdr:cNvSpPr>
          </xdr:nvSpPr>
          <xdr:spPr bwMode="auto">
            <a:xfrm>
              <a:off x="4065" y="12930"/>
              <a:ext cx="1475" cy="173"/>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CW(L)</a:t>
              </a:r>
            </a:p>
          </xdr:txBody>
        </xdr:sp>
        <xdr:sp macro="" textlink="">
          <xdr:nvSpPr>
            <xdr:cNvPr id="40" name="Rectangle 13"/>
            <xdr:cNvSpPr>
              <a:spLocks noChangeArrowheads="1"/>
            </xdr:cNvSpPr>
          </xdr:nvSpPr>
          <xdr:spPr bwMode="auto">
            <a:xfrm>
              <a:off x="3433" y="12930"/>
              <a:ext cx="632" cy="173"/>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HS(L)</a:t>
              </a:r>
            </a:p>
          </xdr:txBody>
        </xdr:sp>
      </xdr:grpSp>
      <xdr:sp macro="" textlink="">
        <xdr:nvSpPr>
          <xdr:cNvPr id="28" name="Rectangle 11"/>
          <xdr:cNvSpPr>
            <a:spLocks noChangeArrowheads="1"/>
          </xdr:cNvSpPr>
        </xdr:nvSpPr>
        <xdr:spPr bwMode="auto">
          <a:xfrm>
            <a:off x="4509635" y="843534"/>
            <a:ext cx="327958" cy="131762"/>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SS(R)</a:t>
            </a:r>
          </a:p>
        </xdr:txBody>
      </xdr:sp>
      <xdr:sp macro="" textlink="">
        <xdr:nvSpPr>
          <xdr:cNvPr id="29" name="Rectangle 28"/>
          <xdr:cNvSpPr>
            <a:spLocks noChangeArrowheads="1"/>
          </xdr:cNvSpPr>
        </xdr:nvSpPr>
        <xdr:spPr bwMode="auto">
          <a:xfrm>
            <a:off x="5185245" y="839301"/>
            <a:ext cx="400733" cy="120120"/>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V(R)</a:t>
            </a:r>
          </a:p>
        </xdr:txBody>
      </xdr:sp>
      <xdr:sp macro="" textlink="">
        <xdr:nvSpPr>
          <xdr:cNvPr id="30" name="AutoShape 9"/>
          <xdr:cNvSpPr>
            <a:spLocks noChangeShapeType="1"/>
          </xdr:cNvSpPr>
        </xdr:nvSpPr>
        <xdr:spPr bwMode="auto">
          <a:xfrm flipH="1">
            <a:off x="330627" y="844063"/>
            <a:ext cx="295073" cy="173038"/>
          </a:xfrm>
          <a:prstGeom prst="straightConnector1">
            <a:avLst/>
          </a:prstGeom>
          <a:noFill/>
          <a:ln w="19050">
            <a:solidFill>
              <a:srgbClr val="000000"/>
            </a:solidFill>
            <a:round/>
            <a:headEnd/>
            <a:tailEnd/>
          </a:ln>
        </xdr:spPr>
      </xdr:sp>
      <xdr:sp macro="" textlink="">
        <xdr:nvSpPr>
          <xdr:cNvPr id="31" name="AutoShape 8"/>
          <xdr:cNvSpPr>
            <a:spLocks noChangeShapeType="1"/>
          </xdr:cNvSpPr>
        </xdr:nvSpPr>
        <xdr:spPr bwMode="auto">
          <a:xfrm>
            <a:off x="5585978" y="844063"/>
            <a:ext cx="305361" cy="174625"/>
          </a:xfrm>
          <a:prstGeom prst="straightConnector1">
            <a:avLst/>
          </a:prstGeom>
          <a:noFill/>
          <a:ln w="19050">
            <a:solidFill>
              <a:srgbClr val="000000"/>
            </a:solidFill>
            <a:round/>
            <a:headEnd/>
            <a:tailEnd/>
          </a:ln>
        </xdr:spPr>
      </xdr:sp>
      <xdr:sp macro="" textlink="">
        <xdr:nvSpPr>
          <xdr:cNvPr id="32" name="Rectangle 7"/>
          <xdr:cNvSpPr>
            <a:spLocks noChangeArrowheads="1"/>
          </xdr:cNvSpPr>
        </xdr:nvSpPr>
        <xdr:spPr bwMode="auto">
          <a:xfrm>
            <a:off x="2802742" y="725530"/>
            <a:ext cx="513684" cy="24447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en-US" sz="800" b="1" i="0" strike="noStrike">
                <a:solidFill>
                  <a:srgbClr val="000000"/>
                </a:solidFill>
                <a:latin typeface="Arial Narrow"/>
              </a:rPr>
              <a:t>Median</a:t>
            </a:r>
          </a:p>
        </xdr:txBody>
      </xdr:sp>
      <xdr:sp macro="" textlink="">
        <xdr:nvSpPr>
          <xdr:cNvPr id="33" name="AutoShape 6"/>
          <xdr:cNvSpPr>
            <a:spLocks noChangeShapeType="1"/>
          </xdr:cNvSpPr>
        </xdr:nvSpPr>
        <xdr:spPr bwMode="auto">
          <a:xfrm>
            <a:off x="5851924" y="1002813"/>
            <a:ext cx="299028" cy="0"/>
          </a:xfrm>
          <a:prstGeom prst="straightConnector1">
            <a:avLst/>
          </a:prstGeom>
          <a:noFill/>
          <a:ln w="19050">
            <a:solidFill>
              <a:srgbClr val="000000"/>
            </a:solidFill>
            <a:round/>
            <a:headEnd/>
            <a:tailEnd/>
          </a:ln>
        </xdr:spPr>
      </xdr:sp>
      <xdr:sp macro="" textlink="">
        <xdr:nvSpPr>
          <xdr:cNvPr id="34" name="AutoShape 5"/>
          <xdr:cNvSpPr>
            <a:spLocks noChangeShapeType="1"/>
          </xdr:cNvSpPr>
        </xdr:nvSpPr>
        <xdr:spPr bwMode="auto">
          <a:xfrm flipH="1">
            <a:off x="109904" y="1002813"/>
            <a:ext cx="280358" cy="0"/>
          </a:xfrm>
          <a:prstGeom prst="straightConnector1">
            <a:avLst/>
          </a:prstGeom>
          <a:noFill/>
          <a:ln w="19050">
            <a:solidFill>
              <a:srgbClr val="000000"/>
            </a:solidFill>
            <a:round/>
            <a:headEnd/>
            <a:tailEnd/>
          </a:ln>
        </xdr:spPr>
      </xdr:sp>
      <xdr:sp macro="" textlink="">
        <xdr:nvSpPr>
          <xdr:cNvPr id="35" name="Rectangle 7"/>
          <xdr:cNvSpPr>
            <a:spLocks noChangeArrowheads="1"/>
          </xdr:cNvSpPr>
        </xdr:nvSpPr>
        <xdr:spPr bwMode="auto">
          <a:xfrm flipV="1">
            <a:off x="2608385" y="845443"/>
            <a:ext cx="197828" cy="11438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700" b="1" i="0" strike="noStrike">
                <a:solidFill>
                  <a:srgbClr val="000000"/>
                </a:solidFill>
                <a:latin typeface="Arial Narrow"/>
              </a:rPr>
              <a:t>I HS</a:t>
            </a:r>
          </a:p>
        </xdr:txBody>
      </xdr:sp>
      <xdr:sp macro="" textlink="">
        <xdr:nvSpPr>
          <xdr:cNvPr id="36" name="Rectangle 7"/>
          <xdr:cNvSpPr>
            <a:spLocks noChangeArrowheads="1"/>
          </xdr:cNvSpPr>
        </xdr:nvSpPr>
        <xdr:spPr bwMode="auto">
          <a:xfrm>
            <a:off x="997827" y="657796"/>
            <a:ext cx="348827" cy="104775"/>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en-US" sz="500" b="1" i="0" strike="noStrike">
                <a:solidFill>
                  <a:srgbClr val="000000"/>
                </a:solidFill>
                <a:latin typeface="Arial Narrow"/>
              </a:rPr>
              <a:t>F P</a:t>
            </a:r>
          </a:p>
        </xdr:txBody>
      </xdr:sp>
      <xdr:sp macro="" textlink="">
        <xdr:nvSpPr>
          <xdr:cNvPr id="37" name="Rectangle 7"/>
          <xdr:cNvSpPr>
            <a:spLocks noChangeArrowheads="1"/>
          </xdr:cNvSpPr>
        </xdr:nvSpPr>
        <xdr:spPr bwMode="auto">
          <a:xfrm>
            <a:off x="4839152" y="641921"/>
            <a:ext cx="350148" cy="100544"/>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en-US" sz="500" b="1" i="0" strike="noStrike">
                <a:solidFill>
                  <a:srgbClr val="000000"/>
                </a:solidFill>
                <a:latin typeface="Arial Narrow"/>
              </a:rPr>
              <a:t>F P</a:t>
            </a:r>
          </a:p>
        </xdr:txBody>
      </xdr:sp>
      <xdr:sp macro="" textlink="">
        <xdr:nvSpPr>
          <xdr:cNvPr id="38" name="Rectangle 7"/>
          <xdr:cNvSpPr>
            <a:spLocks noChangeArrowheads="1"/>
          </xdr:cNvSpPr>
        </xdr:nvSpPr>
        <xdr:spPr bwMode="auto">
          <a:xfrm>
            <a:off x="3319097" y="835269"/>
            <a:ext cx="190499" cy="131885"/>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700" b="1" i="0" strike="noStrike">
                <a:solidFill>
                  <a:srgbClr val="000000"/>
                </a:solidFill>
                <a:latin typeface="Arial Narrow"/>
              </a:rPr>
              <a:t>I HS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66675</xdr:colOff>
      <xdr:row>24</xdr:row>
      <xdr:rowOff>28575</xdr:rowOff>
    </xdr:from>
    <xdr:to>
      <xdr:col>14</xdr:col>
      <xdr:colOff>238125</xdr:colOff>
      <xdr:row>26</xdr:row>
      <xdr:rowOff>171449</xdr:rowOff>
    </xdr:to>
    <xdr:sp macro="" textlink="">
      <xdr:nvSpPr>
        <xdr:cNvPr id="2" name="TextBox 1"/>
        <xdr:cNvSpPr txBox="1"/>
      </xdr:nvSpPr>
      <xdr:spPr>
        <a:xfrm>
          <a:off x="1609725" y="6343650"/>
          <a:ext cx="4048125"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200" b="1" i="1"/>
            <a:t>Use</a:t>
          </a:r>
          <a:r>
            <a:rPr lang="en-US" sz="1200" b="1" i="1" baseline="0"/>
            <a:t>  this table or add more only when it is justified.</a:t>
          </a:r>
          <a:endParaRPr lang="en-US" sz="1200" b="1" i="1"/>
        </a:p>
      </xdr:txBody>
    </xdr:sp>
    <xdr:clientData/>
  </xdr:twoCellAnchor>
  <xdr:twoCellAnchor>
    <xdr:from>
      <xdr:col>1</xdr:col>
      <xdr:colOff>419100</xdr:colOff>
      <xdr:row>8</xdr:row>
      <xdr:rowOff>9524</xdr:rowOff>
    </xdr:from>
    <xdr:to>
      <xdr:col>14</xdr:col>
      <xdr:colOff>295275</xdr:colOff>
      <xdr:row>11</xdr:row>
      <xdr:rowOff>190499</xdr:rowOff>
    </xdr:to>
    <xdr:sp macro="" textlink="">
      <xdr:nvSpPr>
        <xdr:cNvPr id="3" name="TextBox 2"/>
        <xdr:cNvSpPr txBox="1"/>
      </xdr:nvSpPr>
      <xdr:spPr>
        <a:xfrm>
          <a:off x="647700" y="2152649"/>
          <a:ext cx="506730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400" b="1" i="1"/>
            <a:t>Use only when Traffic Data  is missing  in RMMS Data Base</a:t>
          </a:r>
        </a:p>
      </xdr:txBody>
    </xdr:sp>
    <xdr:clientData/>
  </xdr:twoCellAnchor>
  <xdr:twoCellAnchor>
    <xdr:from>
      <xdr:col>8</xdr:col>
      <xdr:colOff>246838</xdr:colOff>
      <xdr:row>17</xdr:row>
      <xdr:rowOff>457060</xdr:rowOff>
    </xdr:from>
    <xdr:to>
      <xdr:col>10</xdr:col>
      <xdr:colOff>37288</xdr:colOff>
      <xdr:row>39</xdr:row>
      <xdr:rowOff>74547</xdr:rowOff>
    </xdr:to>
    <xdr:sp macro="" textlink="">
      <xdr:nvSpPr>
        <xdr:cNvPr id="4" name="TextBox 3"/>
        <xdr:cNvSpPr txBox="1"/>
      </xdr:nvSpPr>
      <xdr:spPr>
        <a:xfrm rot="18480531">
          <a:off x="1004832" y="7033316"/>
          <a:ext cx="5589662" cy="4953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2800"/>
            <a:t>GUIDE   </a:t>
          </a:r>
          <a:r>
            <a:rPr lang="en-US" sz="2800" baseline="0"/>
            <a:t> LINE</a:t>
          </a:r>
          <a:endParaRPr lang="en-US" sz="2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E31"/>
  <sheetViews>
    <sheetView zoomScale="120" zoomScaleNormal="120" workbookViewId="0">
      <selection activeCell="H34" sqref="H34"/>
    </sheetView>
  </sheetViews>
  <sheetFormatPr defaultRowHeight="12.75"/>
  <cols>
    <col min="1" max="1" width="95.140625" style="1" customWidth="1"/>
    <col min="2" max="2" width="1.28515625" style="1" customWidth="1"/>
    <col min="3" max="3" width="2" style="1" customWidth="1"/>
    <col min="4" max="4" width="4.140625" style="1" customWidth="1"/>
    <col min="5" max="5" width="5.5703125" style="1" customWidth="1"/>
    <col min="6" max="6" width="4.140625" style="1" customWidth="1"/>
    <col min="7" max="7" width="7.85546875" style="1" customWidth="1"/>
    <col min="8" max="8" width="4.140625" style="1" customWidth="1"/>
    <col min="9" max="9" width="5.42578125" style="1" customWidth="1"/>
    <col min="10" max="22" width="4.140625" style="1" customWidth="1"/>
    <col min="23" max="27" width="4.5703125" style="1" customWidth="1"/>
    <col min="28" max="16384" width="9.140625" style="1"/>
  </cols>
  <sheetData>
    <row r="1" spans="1:31" s="4" customFormat="1" ht="21.75" customHeight="1">
      <c r="A1" s="19" t="s">
        <v>55</v>
      </c>
    </row>
    <row r="2" spans="1:31" s="4" customFormat="1" ht="21.75" customHeight="1">
      <c r="A2" s="33" t="s">
        <v>147</v>
      </c>
      <c r="D2" s="5"/>
      <c r="E2" s="5"/>
      <c r="F2" s="5"/>
      <c r="G2" s="5"/>
      <c r="H2" s="5"/>
      <c r="I2" s="5"/>
      <c r="J2" s="5"/>
    </row>
    <row r="3" spans="1:31" s="4" customFormat="1" ht="21.75" customHeight="1">
      <c r="A3" s="6" t="s">
        <v>153</v>
      </c>
      <c r="D3" s="5"/>
      <c r="E3" s="5"/>
      <c r="F3" s="5"/>
      <c r="G3" s="5"/>
      <c r="H3" s="5"/>
      <c r="I3" s="5"/>
      <c r="J3" s="5"/>
    </row>
    <row r="4" spans="1:31" s="4" customFormat="1" ht="20.25" customHeight="1">
      <c r="A4" s="4" t="s">
        <v>177</v>
      </c>
      <c r="E4" s="5"/>
      <c r="F4" s="5"/>
      <c r="G4" s="5"/>
      <c r="H4" s="5"/>
      <c r="I4" s="5"/>
      <c r="J4" s="5"/>
    </row>
    <row r="5" spans="1:31" s="4" customFormat="1" ht="18" customHeight="1">
      <c r="A5" s="33" t="s">
        <v>42</v>
      </c>
      <c r="B5" s="5"/>
      <c r="C5" s="5"/>
      <c r="D5" s="5"/>
      <c r="E5" s="5"/>
      <c r="F5" s="5"/>
      <c r="G5" s="5"/>
      <c r="H5" s="5"/>
      <c r="I5" s="5"/>
      <c r="J5" s="5"/>
      <c r="AB5" s="5"/>
      <c r="AC5" s="5"/>
      <c r="AD5" s="5"/>
      <c r="AE5" s="5"/>
    </row>
    <row r="6" spans="1:31" s="4" customFormat="1" ht="18.75" customHeight="1">
      <c r="A6" s="4" t="s">
        <v>47</v>
      </c>
      <c r="B6" s="5"/>
      <c r="C6" s="5"/>
      <c r="D6" s="5"/>
      <c r="E6" s="5"/>
      <c r="F6" s="5"/>
      <c r="G6" s="5"/>
      <c r="H6" s="5"/>
      <c r="I6" s="5"/>
      <c r="J6" s="5"/>
    </row>
    <row r="7" spans="1:31" s="4" customFormat="1" ht="52.5" customHeight="1">
      <c r="A7" s="33" t="s">
        <v>145</v>
      </c>
      <c r="B7" s="5"/>
      <c r="C7" s="5"/>
      <c r="D7" s="5"/>
      <c r="E7" s="5"/>
      <c r="F7" s="5"/>
      <c r="G7" s="5"/>
      <c r="H7" s="5"/>
      <c r="I7" s="5"/>
      <c r="J7" s="5"/>
    </row>
    <row r="8" spans="1:31" ht="54.75" customHeight="1">
      <c r="A8" s="7" t="s">
        <v>148</v>
      </c>
      <c r="H8" s="14"/>
      <c r="I8" s="15"/>
      <c r="J8" s="15"/>
      <c r="K8" s="16"/>
      <c r="L8" s="15"/>
      <c r="M8" s="17"/>
      <c r="N8" s="2"/>
      <c r="O8" s="2"/>
      <c r="P8" s="2"/>
      <c r="Q8" s="2"/>
      <c r="R8" s="2"/>
      <c r="S8" s="2"/>
      <c r="T8" s="2"/>
      <c r="U8" s="2"/>
      <c r="V8" s="2"/>
      <c r="W8" s="2"/>
      <c r="X8" s="2"/>
      <c r="Y8" s="2"/>
      <c r="Z8" s="2"/>
      <c r="AA8" s="2"/>
    </row>
    <row r="9" spans="1:31" ht="50.25" customHeight="1">
      <c r="A9" s="65" t="s">
        <v>178</v>
      </c>
      <c r="B9" s="3"/>
      <c r="C9" s="3"/>
      <c r="D9" s="3"/>
      <c r="E9" s="3"/>
      <c r="F9" s="3"/>
      <c r="G9" s="3"/>
      <c r="H9" s="18"/>
      <c r="I9" s="18"/>
      <c r="J9" s="18"/>
      <c r="K9" s="18"/>
      <c r="L9" s="18"/>
      <c r="M9" s="18"/>
      <c r="N9" s="3"/>
      <c r="O9" s="3"/>
      <c r="P9" s="3"/>
      <c r="Q9" s="3"/>
      <c r="R9" s="3"/>
      <c r="S9" s="3"/>
      <c r="T9" s="3"/>
      <c r="U9" s="3"/>
      <c r="V9" s="3"/>
      <c r="W9" s="3"/>
      <c r="X9" s="3"/>
      <c r="Y9" s="3"/>
      <c r="Z9" s="3"/>
      <c r="AA9" s="3"/>
    </row>
    <row r="10" spans="1:31" ht="15" customHeight="1">
      <c r="A10" s="73" t="s">
        <v>180</v>
      </c>
      <c r="B10" s="31"/>
      <c r="C10" s="31"/>
      <c r="D10" s="31"/>
      <c r="E10" s="31"/>
      <c r="F10" s="31"/>
      <c r="G10" s="31"/>
      <c r="H10" s="18"/>
      <c r="I10" s="18"/>
      <c r="J10" s="18"/>
      <c r="K10" s="18"/>
      <c r="L10" s="18"/>
      <c r="M10" s="18"/>
      <c r="N10" s="31"/>
      <c r="O10" s="31"/>
      <c r="P10" s="31"/>
      <c r="Q10" s="31"/>
      <c r="R10" s="31"/>
      <c r="S10" s="31"/>
      <c r="T10" s="31"/>
      <c r="U10" s="31"/>
      <c r="V10" s="31"/>
      <c r="W10" s="31"/>
      <c r="X10" s="31"/>
      <c r="Y10" s="31"/>
      <c r="Z10" s="31"/>
      <c r="AA10" s="31"/>
    </row>
    <row r="11" spans="1:31" ht="18" customHeight="1">
      <c r="A11" s="4" t="s">
        <v>83</v>
      </c>
      <c r="B11" s="3"/>
      <c r="C11" s="3"/>
      <c r="D11" s="3"/>
      <c r="E11" s="3"/>
      <c r="F11" s="3"/>
    </row>
    <row r="12" spans="1:31" ht="18" customHeight="1">
      <c r="A12" s="4" t="s">
        <v>176</v>
      </c>
      <c r="B12" s="4"/>
      <c r="C12" s="4"/>
      <c r="D12" s="4"/>
      <c r="E12" s="4"/>
      <c r="F12" s="4"/>
    </row>
    <row r="13" spans="1:31" ht="30" customHeight="1">
      <c r="A13" s="33" t="s">
        <v>40</v>
      </c>
      <c r="B13" s="4"/>
      <c r="C13" s="4"/>
      <c r="D13" s="4"/>
      <c r="E13" s="4"/>
      <c r="F13" s="4"/>
    </row>
    <row r="14" spans="1:31" ht="43.5" customHeight="1">
      <c r="A14" s="33" t="s">
        <v>146</v>
      </c>
      <c r="B14" s="3"/>
      <c r="C14" s="3"/>
      <c r="D14" s="3"/>
      <c r="E14" s="3"/>
      <c r="F14" s="3"/>
      <c r="G14" s="3"/>
      <c r="H14" s="3"/>
      <c r="I14" s="3"/>
      <c r="J14" s="3"/>
      <c r="K14" s="3"/>
      <c r="L14" s="3"/>
      <c r="M14" s="3"/>
      <c r="N14" s="3"/>
      <c r="O14" s="3"/>
      <c r="P14" s="3"/>
      <c r="Q14" s="3"/>
      <c r="R14" s="3"/>
      <c r="S14" s="3"/>
      <c r="T14" s="3"/>
      <c r="U14" s="3"/>
      <c r="V14" s="3"/>
      <c r="W14" s="3"/>
      <c r="X14" s="3"/>
      <c r="Y14" s="3"/>
      <c r="Z14" s="3"/>
      <c r="AA14" s="3"/>
    </row>
    <row r="15" spans="1:31" ht="18" customHeight="1">
      <c r="A15" s="4" t="s">
        <v>175</v>
      </c>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31" ht="24" customHeight="1">
      <c r="A16" s="4" t="s">
        <v>43</v>
      </c>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24" customHeight="1">
      <c r="A17" s="4" t="s">
        <v>44</v>
      </c>
      <c r="C17" s="3"/>
      <c r="D17" s="3"/>
      <c r="E17" s="3"/>
      <c r="F17" s="3"/>
      <c r="G17" s="3"/>
      <c r="H17" s="3"/>
      <c r="I17" s="3"/>
      <c r="J17" s="3"/>
      <c r="K17" s="3"/>
      <c r="L17" s="3"/>
      <c r="M17" s="3"/>
      <c r="N17" s="3"/>
      <c r="O17" s="3"/>
      <c r="P17" s="3"/>
      <c r="Q17" s="3"/>
      <c r="R17" s="3"/>
      <c r="S17" s="3"/>
      <c r="T17" s="3"/>
      <c r="U17" s="3"/>
      <c r="V17" s="3"/>
      <c r="W17" s="3"/>
      <c r="X17" s="3"/>
      <c r="Y17" s="3"/>
      <c r="Z17" s="3"/>
      <c r="AA17" s="3"/>
    </row>
    <row r="18" spans="1:27" ht="24" customHeight="1">
      <c r="A18" s="4" t="s">
        <v>45</v>
      </c>
      <c r="C18" s="3"/>
      <c r="D18" s="3"/>
      <c r="E18" s="3"/>
      <c r="F18" s="3"/>
      <c r="G18" s="3"/>
      <c r="H18" s="3"/>
      <c r="I18" s="3"/>
      <c r="J18" s="3"/>
      <c r="K18" s="3"/>
      <c r="L18" s="3"/>
      <c r="M18" s="3"/>
      <c r="N18" s="3"/>
      <c r="O18" s="3"/>
      <c r="P18" s="3"/>
      <c r="Q18" s="3"/>
      <c r="R18" s="3"/>
      <c r="S18" s="3"/>
      <c r="T18" s="3"/>
      <c r="U18" s="3"/>
      <c r="V18" s="3"/>
      <c r="W18" s="3"/>
      <c r="X18" s="3"/>
      <c r="Y18" s="3"/>
      <c r="Z18" s="3"/>
      <c r="AA18" s="3"/>
    </row>
    <row r="19" spans="1:27" ht="18.75" customHeight="1">
      <c r="A19" s="4" t="s">
        <v>172</v>
      </c>
      <c r="B19" s="33"/>
      <c r="D19" s="4"/>
      <c r="E19" s="4"/>
      <c r="F19" s="4"/>
      <c r="G19" s="4"/>
      <c r="H19" s="4"/>
      <c r="I19" s="4"/>
      <c r="J19" s="4"/>
      <c r="K19" s="4"/>
    </row>
    <row r="20" spans="1:27" ht="27.75" customHeight="1">
      <c r="A20" s="33" t="s">
        <v>154</v>
      </c>
      <c r="B20" s="33"/>
      <c r="D20" s="4"/>
      <c r="E20" s="4"/>
      <c r="F20" s="4"/>
      <c r="G20" s="4"/>
      <c r="H20" s="4"/>
      <c r="I20" s="4"/>
      <c r="J20" s="4"/>
      <c r="K20" s="4"/>
    </row>
    <row r="21" spans="1:27" ht="25.5" customHeight="1">
      <c r="A21" s="33" t="s">
        <v>152</v>
      </c>
      <c r="B21" s="33"/>
      <c r="D21" s="4"/>
      <c r="E21" s="4"/>
      <c r="F21" s="4"/>
      <c r="G21" s="4"/>
      <c r="H21" s="4"/>
      <c r="I21" s="4"/>
      <c r="J21" s="4"/>
      <c r="K21" s="4"/>
    </row>
    <row r="22" spans="1:27" ht="27" customHeight="1">
      <c r="A22" s="33" t="s">
        <v>173</v>
      </c>
      <c r="B22" s="33"/>
      <c r="D22" s="4"/>
      <c r="E22" s="4"/>
      <c r="F22" s="4"/>
      <c r="G22" s="4"/>
      <c r="H22" s="4"/>
      <c r="I22" s="4"/>
      <c r="J22" s="4"/>
      <c r="K22" s="4"/>
    </row>
    <row r="23" spans="1:27" ht="27" customHeight="1">
      <c r="A23" s="33" t="s">
        <v>174</v>
      </c>
      <c r="B23" s="33"/>
      <c r="D23" s="4"/>
      <c r="E23" s="4"/>
      <c r="F23" s="4"/>
      <c r="G23" s="4"/>
      <c r="H23" s="4"/>
      <c r="I23" s="4"/>
      <c r="J23" s="4"/>
      <c r="K23" s="4"/>
    </row>
    <row r="24" spans="1:27" ht="30" customHeight="1">
      <c r="A24" s="7" t="s">
        <v>155</v>
      </c>
      <c r="B24" s="3"/>
      <c r="C24" s="4"/>
      <c r="D24" s="4"/>
      <c r="E24" s="4"/>
      <c r="F24" s="4"/>
      <c r="G24" s="4"/>
      <c r="H24" s="4"/>
      <c r="I24" s="4"/>
      <c r="J24" s="4"/>
      <c r="K24" s="4"/>
    </row>
    <row r="25" spans="1:27" ht="15.75" customHeight="1">
      <c r="A25" s="4" t="s">
        <v>39</v>
      </c>
      <c r="B25" s="3"/>
      <c r="D25" s="4"/>
      <c r="E25" s="4"/>
      <c r="F25" s="4"/>
      <c r="G25" s="4"/>
      <c r="H25" s="4"/>
      <c r="I25" s="4"/>
      <c r="J25" s="4"/>
      <c r="K25" s="4"/>
    </row>
    <row r="26" spans="1:27" ht="18" customHeight="1">
      <c r="A26" s="4" t="s">
        <v>46</v>
      </c>
      <c r="B26" s="3"/>
      <c r="C26" s="4"/>
      <c r="D26" s="4"/>
      <c r="E26" s="4"/>
      <c r="F26" s="4"/>
      <c r="G26" s="4"/>
      <c r="H26" s="4"/>
      <c r="I26" s="4"/>
      <c r="J26" s="4"/>
      <c r="K26" s="4"/>
    </row>
    <row r="27" spans="1:27" ht="28.5" customHeight="1">
      <c r="A27" s="33" t="s">
        <v>179</v>
      </c>
      <c r="C27" s="4"/>
      <c r="D27" s="4"/>
      <c r="E27" s="4"/>
      <c r="F27" s="4"/>
      <c r="H27" s="4"/>
      <c r="I27" s="4"/>
      <c r="J27" s="4"/>
      <c r="K27" s="4"/>
    </row>
    <row r="28" spans="1:27" ht="54.75" customHeight="1">
      <c r="A28" s="65" t="s">
        <v>156</v>
      </c>
      <c r="B28" s="5"/>
      <c r="C28" s="4"/>
      <c r="D28" s="4"/>
      <c r="E28" s="4"/>
      <c r="F28" s="4"/>
      <c r="G28" s="4"/>
      <c r="H28" s="4"/>
      <c r="I28" s="4"/>
      <c r="J28" s="4"/>
      <c r="K28" s="4"/>
    </row>
    <row r="29" spans="1:27" ht="30.75" customHeight="1">
      <c r="A29" s="6"/>
      <c r="B29" s="5"/>
      <c r="C29" s="4"/>
      <c r="D29" s="4"/>
      <c r="E29" s="4"/>
      <c r="F29" s="4"/>
      <c r="G29" s="4"/>
      <c r="H29" s="4"/>
      <c r="I29" s="4"/>
      <c r="J29" s="4"/>
      <c r="K29" s="4"/>
    </row>
    <row r="30" spans="1:27" ht="14.25" customHeight="1">
      <c r="A30" s="4" t="s">
        <v>149</v>
      </c>
      <c r="C30" s="4"/>
      <c r="D30" s="3"/>
      <c r="E30" s="3"/>
      <c r="F30" s="3"/>
      <c r="G30" s="3"/>
      <c r="H30" s="3"/>
      <c r="I30" s="3"/>
      <c r="J30" s="3"/>
      <c r="K30" s="3"/>
      <c r="L30" s="3"/>
      <c r="M30" s="3"/>
      <c r="N30" s="3"/>
      <c r="O30" s="3"/>
      <c r="P30" s="3"/>
      <c r="Q30" s="3"/>
      <c r="R30" s="3"/>
      <c r="S30" s="3"/>
      <c r="T30" s="3"/>
      <c r="U30" s="3"/>
      <c r="V30" s="3"/>
      <c r="W30" s="3"/>
      <c r="X30" s="3"/>
      <c r="Y30" s="3"/>
      <c r="Z30" s="3"/>
      <c r="AA30" s="3"/>
    </row>
    <row r="31" spans="1:27">
      <c r="A31" s="8"/>
      <c r="B31" s="8"/>
      <c r="C31" s="8"/>
      <c r="D31" s="8"/>
      <c r="E31" s="8"/>
      <c r="F31" s="8"/>
      <c r="G31" s="8"/>
      <c r="H31" s="8"/>
      <c r="I31" s="8"/>
      <c r="J31" s="8"/>
      <c r="K31" s="8"/>
      <c r="L31" s="8"/>
      <c r="M31" s="8"/>
      <c r="N31" s="8"/>
      <c r="O31" s="8"/>
      <c r="P31" s="8"/>
      <c r="Q31" s="8"/>
      <c r="R31" s="8"/>
      <c r="S31" s="8"/>
      <c r="T31" s="8"/>
      <c r="U31" s="8"/>
      <c r="V31" s="8"/>
      <c r="W31" s="8"/>
      <c r="X31" s="8"/>
      <c r="Y31" s="8"/>
      <c r="Z31" s="8"/>
      <c r="AA31" s="8"/>
    </row>
  </sheetData>
  <pageMargins left="0.6" right="0.4" top="0.6" bottom="0.4" header="0" footer="0"/>
  <pageSetup paperSize="9" scale="97" orientation="portrait" r:id="rId1"/>
  <drawing r:id="rId2"/>
</worksheet>
</file>

<file path=xl/worksheets/sheet2.xml><?xml version="1.0" encoding="utf-8"?>
<worksheet xmlns="http://schemas.openxmlformats.org/spreadsheetml/2006/main" xmlns:r="http://schemas.openxmlformats.org/officeDocument/2006/relationships">
  <dimension ref="A1:O26"/>
  <sheetViews>
    <sheetView topLeftCell="A18" workbookViewId="0">
      <selection activeCell="A27" sqref="A27"/>
    </sheetView>
  </sheetViews>
  <sheetFormatPr defaultRowHeight="15"/>
  <cols>
    <col min="1" max="1" width="3.7109375" customWidth="1"/>
    <col min="2" max="2" width="6.7109375" customWidth="1"/>
    <col min="3" max="4" width="6.5703125" customWidth="1"/>
    <col min="5" max="6" width="5.85546875" customWidth="1"/>
    <col min="7" max="9" width="6.42578125" customWidth="1"/>
    <col min="10" max="10" width="6.85546875" customWidth="1"/>
    <col min="11" max="11" width="7.28515625" customWidth="1"/>
    <col min="12" max="12" width="5.7109375" customWidth="1"/>
    <col min="13" max="13" width="5.5703125" customWidth="1"/>
    <col min="14" max="14" width="6.42578125" customWidth="1"/>
    <col min="15" max="15" width="6" customWidth="1"/>
    <col min="16" max="16" width="1.5703125" customWidth="1"/>
  </cols>
  <sheetData>
    <row r="1" spans="1:15" ht="18">
      <c r="A1" s="101" t="s">
        <v>55</v>
      </c>
      <c r="B1" s="101"/>
      <c r="C1" s="101"/>
      <c r="D1" s="101"/>
      <c r="E1" s="101"/>
      <c r="F1" s="101"/>
      <c r="G1" s="101"/>
      <c r="H1" s="101"/>
      <c r="I1" s="101"/>
      <c r="J1" s="101"/>
      <c r="K1" s="101"/>
      <c r="L1" s="101"/>
      <c r="M1" s="101"/>
      <c r="N1" s="101"/>
      <c r="O1" s="101"/>
    </row>
    <row r="2" spans="1:15" ht="18" customHeight="1">
      <c r="A2" s="102" t="s">
        <v>56</v>
      </c>
      <c r="B2" s="102"/>
      <c r="C2" s="102"/>
      <c r="D2" s="102"/>
      <c r="E2" s="102"/>
      <c r="F2" s="102"/>
      <c r="G2" s="102"/>
      <c r="H2" s="102"/>
      <c r="I2" s="102"/>
      <c r="J2" s="102"/>
      <c r="K2" s="102"/>
      <c r="L2" s="102"/>
      <c r="M2" s="102"/>
      <c r="N2" s="102"/>
      <c r="O2" s="102"/>
    </row>
    <row r="3" spans="1:15" ht="15.75">
      <c r="A3" s="103" t="s">
        <v>0</v>
      </c>
      <c r="B3" s="103"/>
      <c r="C3" s="103"/>
      <c r="D3" s="103"/>
      <c r="E3" s="103"/>
      <c r="F3" s="103"/>
      <c r="G3" s="103"/>
      <c r="H3" s="103"/>
      <c r="I3" s="103"/>
      <c r="J3" s="103"/>
      <c r="K3" s="103"/>
      <c r="L3" s="103"/>
      <c r="M3" s="103"/>
      <c r="N3" s="103"/>
      <c r="O3" s="103"/>
    </row>
    <row r="4" spans="1:15">
      <c r="A4" s="104" t="s">
        <v>37</v>
      </c>
      <c r="B4" s="104"/>
      <c r="C4" s="104"/>
      <c r="D4" s="104"/>
      <c r="E4" s="104"/>
      <c r="F4" s="104"/>
      <c r="G4" s="104"/>
      <c r="H4" s="104"/>
      <c r="I4" s="104"/>
      <c r="J4" s="104"/>
      <c r="K4" s="104"/>
      <c r="L4" s="104"/>
      <c r="M4" s="104"/>
      <c r="N4" s="104"/>
      <c r="O4" s="104"/>
    </row>
    <row r="5" spans="1:15" ht="29.25" customHeight="1">
      <c r="A5" s="105" t="s">
        <v>1</v>
      </c>
      <c r="B5" s="105" t="s">
        <v>2</v>
      </c>
      <c r="C5" s="105" t="s">
        <v>3</v>
      </c>
      <c r="D5" s="105"/>
      <c r="E5" s="105" t="s">
        <v>4</v>
      </c>
      <c r="F5" s="105" t="s">
        <v>5</v>
      </c>
      <c r="G5" s="105" t="s">
        <v>41</v>
      </c>
      <c r="H5" s="105" t="s">
        <v>6</v>
      </c>
      <c r="I5" s="105" t="s">
        <v>7</v>
      </c>
      <c r="J5" s="105" t="s">
        <v>8</v>
      </c>
      <c r="K5" s="105" t="s">
        <v>9</v>
      </c>
      <c r="L5" s="105" t="s">
        <v>10</v>
      </c>
      <c r="M5" s="105" t="s">
        <v>11</v>
      </c>
      <c r="N5" s="105" t="s">
        <v>51</v>
      </c>
      <c r="O5" s="106" t="s">
        <v>54</v>
      </c>
    </row>
    <row r="6" spans="1:15" ht="39.75" customHeight="1">
      <c r="A6" s="105"/>
      <c r="B6" s="105"/>
      <c r="C6" s="9" t="s">
        <v>12</v>
      </c>
      <c r="D6" s="9" t="s">
        <v>13</v>
      </c>
      <c r="E6" s="105"/>
      <c r="F6" s="105"/>
      <c r="G6" s="105"/>
      <c r="H6" s="105"/>
      <c r="I6" s="105"/>
      <c r="J6" s="105"/>
      <c r="K6" s="105"/>
      <c r="L6" s="105"/>
      <c r="M6" s="105"/>
      <c r="N6" s="105"/>
      <c r="O6" s="107"/>
    </row>
    <row r="7" spans="1:15" s="23" customFormat="1">
      <c r="A7" s="21">
        <v>1</v>
      </c>
      <c r="B7" s="21">
        <v>2</v>
      </c>
      <c r="C7" s="21">
        <v>3</v>
      </c>
      <c r="D7" s="21">
        <v>4</v>
      </c>
      <c r="E7" s="21">
        <v>5</v>
      </c>
      <c r="F7" s="21">
        <v>6</v>
      </c>
      <c r="G7" s="21">
        <v>7</v>
      </c>
      <c r="H7" s="21">
        <v>8</v>
      </c>
      <c r="I7" s="21">
        <v>9</v>
      </c>
      <c r="J7" s="21">
        <v>10</v>
      </c>
      <c r="K7" s="21">
        <v>11</v>
      </c>
      <c r="L7" s="21">
        <v>12</v>
      </c>
      <c r="M7" s="21">
        <v>13</v>
      </c>
      <c r="N7" s="21">
        <v>14</v>
      </c>
      <c r="O7" s="22">
        <v>15</v>
      </c>
    </row>
    <row r="8" spans="1:15" ht="27.75" customHeight="1">
      <c r="A8" s="32">
        <v>1</v>
      </c>
      <c r="B8" s="36">
        <v>500</v>
      </c>
      <c r="C8" s="36">
        <v>0</v>
      </c>
      <c r="D8" s="36">
        <v>1300</v>
      </c>
      <c r="E8" s="37">
        <f>D8-C8</f>
        <v>1300</v>
      </c>
      <c r="F8" s="10" t="s">
        <v>89</v>
      </c>
      <c r="G8" s="11" t="s">
        <v>92</v>
      </c>
      <c r="H8" s="11" t="s">
        <v>90</v>
      </c>
      <c r="I8" s="11" t="s">
        <v>97</v>
      </c>
      <c r="J8" s="11" t="s">
        <v>95</v>
      </c>
      <c r="K8" s="11" t="s">
        <v>98</v>
      </c>
      <c r="L8" s="11">
        <v>1.2</v>
      </c>
      <c r="M8" s="11"/>
      <c r="N8" s="50">
        <v>1.2</v>
      </c>
      <c r="O8" s="11">
        <v>26.2</v>
      </c>
    </row>
    <row r="9" spans="1:15" ht="27.75" customHeight="1">
      <c r="A9" s="10">
        <v>2</v>
      </c>
      <c r="B9" s="36">
        <v>1670</v>
      </c>
      <c r="C9" s="36">
        <v>1300</v>
      </c>
      <c r="D9" s="36">
        <v>2400</v>
      </c>
      <c r="E9" s="37">
        <f t="shared" ref="E9:E12" si="0">D9-C9</f>
        <v>1100</v>
      </c>
      <c r="F9" s="10" t="s">
        <v>89</v>
      </c>
      <c r="G9" s="11" t="s">
        <v>94</v>
      </c>
      <c r="H9" s="11" t="s">
        <v>95</v>
      </c>
      <c r="I9" s="11" t="s">
        <v>91</v>
      </c>
      <c r="J9" s="11" t="s">
        <v>91</v>
      </c>
      <c r="K9" s="11">
        <v>5.5</v>
      </c>
      <c r="L9" s="11"/>
      <c r="M9" s="11"/>
      <c r="N9" s="50">
        <v>1.1000000000000001</v>
      </c>
      <c r="O9" s="11">
        <f>K9+3+8.5</f>
        <v>17</v>
      </c>
    </row>
    <row r="10" spans="1:15" ht="27.75" customHeight="1">
      <c r="A10" s="10">
        <v>3</v>
      </c>
      <c r="B10" s="36">
        <v>2700</v>
      </c>
      <c r="C10" s="36">
        <v>2400</v>
      </c>
      <c r="D10" s="36">
        <v>3100</v>
      </c>
      <c r="E10" s="37">
        <f t="shared" si="0"/>
        <v>700</v>
      </c>
      <c r="F10" s="10" t="s">
        <v>89</v>
      </c>
      <c r="G10" s="11" t="s">
        <v>94</v>
      </c>
      <c r="H10" s="11" t="s">
        <v>95</v>
      </c>
      <c r="I10" s="11"/>
      <c r="J10" s="11"/>
      <c r="K10" s="11">
        <v>3.7</v>
      </c>
      <c r="L10" s="11"/>
      <c r="M10" s="11"/>
      <c r="N10" s="50">
        <v>1</v>
      </c>
      <c r="O10" s="11">
        <f>K10+3+8.5</f>
        <v>15.2</v>
      </c>
    </row>
    <row r="11" spans="1:15" ht="27.75" customHeight="1">
      <c r="A11" s="10">
        <v>4</v>
      </c>
      <c r="B11" s="36">
        <v>3700</v>
      </c>
      <c r="C11" s="36">
        <v>3100</v>
      </c>
      <c r="D11" s="36">
        <v>4300</v>
      </c>
      <c r="E11" s="37">
        <f t="shared" si="0"/>
        <v>1200</v>
      </c>
      <c r="F11" s="10" t="s">
        <v>89</v>
      </c>
      <c r="G11" s="11" t="s">
        <v>93</v>
      </c>
      <c r="H11" s="11" t="s">
        <v>95</v>
      </c>
      <c r="I11" s="11"/>
      <c r="J11" s="11"/>
      <c r="K11" s="11">
        <v>3.7</v>
      </c>
      <c r="L11" s="11"/>
      <c r="M11" s="11"/>
      <c r="N11" s="50">
        <v>0.6</v>
      </c>
      <c r="O11" s="11">
        <f>K11+3+6</f>
        <v>12.7</v>
      </c>
    </row>
    <row r="12" spans="1:15" ht="27.75" customHeight="1">
      <c r="A12" s="10">
        <v>5</v>
      </c>
      <c r="B12" s="36">
        <v>4800</v>
      </c>
      <c r="C12" s="36">
        <v>4300</v>
      </c>
      <c r="D12" s="36">
        <v>5500</v>
      </c>
      <c r="E12" s="37">
        <f t="shared" si="0"/>
        <v>1200</v>
      </c>
      <c r="F12" s="10" t="s">
        <v>89</v>
      </c>
      <c r="G12" s="11" t="s">
        <v>93</v>
      </c>
      <c r="H12" s="11" t="s">
        <v>95</v>
      </c>
      <c r="I12" s="11"/>
      <c r="J12" s="11"/>
      <c r="K12" s="11">
        <v>3.7</v>
      </c>
      <c r="L12" s="11"/>
      <c r="M12" s="11"/>
      <c r="N12" s="50">
        <v>1.3</v>
      </c>
      <c r="O12" s="11">
        <f>K12+3+6</f>
        <v>12.7</v>
      </c>
    </row>
    <row r="13" spans="1:15" ht="27.75" customHeight="1">
      <c r="A13" s="10">
        <v>6</v>
      </c>
      <c r="B13" s="36">
        <v>6100</v>
      </c>
      <c r="C13" s="36">
        <v>5500</v>
      </c>
      <c r="D13" s="36">
        <v>8300</v>
      </c>
      <c r="E13" s="37">
        <f t="shared" ref="E13" si="1">D13-C13</f>
        <v>2800</v>
      </c>
      <c r="F13" s="10" t="s">
        <v>20</v>
      </c>
      <c r="G13" s="11" t="s">
        <v>94</v>
      </c>
      <c r="H13" s="11" t="s">
        <v>95</v>
      </c>
      <c r="I13" s="11"/>
      <c r="J13" s="11"/>
      <c r="K13" s="11">
        <v>3.7</v>
      </c>
      <c r="L13" s="11"/>
      <c r="M13" s="11"/>
      <c r="N13" s="50">
        <v>1</v>
      </c>
      <c r="O13" s="11">
        <f>K13+3+8.5</f>
        <v>15.2</v>
      </c>
    </row>
    <row r="14" spans="1:15" ht="26.25" customHeight="1">
      <c r="A14" s="10">
        <v>7</v>
      </c>
      <c r="B14" s="36">
        <v>9500</v>
      </c>
      <c r="C14" s="36">
        <v>8300</v>
      </c>
      <c r="D14" s="36">
        <v>11000</v>
      </c>
      <c r="E14" s="37">
        <f t="shared" ref="E14" si="2">D14-C14</f>
        <v>2700</v>
      </c>
      <c r="F14" s="10" t="s">
        <v>96</v>
      </c>
      <c r="G14" s="11" t="s">
        <v>94</v>
      </c>
      <c r="H14" s="11" t="s">
        <v>95</v>
      </c>
      <c r="I14" s="11"/>
      <c r="J14" s="11"/>
      <c r="K14" s="11">
        <v>3.7</v>
      </c>
      <c r="L14" s="11"/>
      <c r="M14" s="11"/>
      <c r="N14" s="50">
        <v>1</v>
      </c>
      <c r="O14" s="11">
        <f>K14+3+8.5</f>
        <v>15.2</v>
      </c>
    </row>
    <row r="15" spans="1:15" ht="30" customHeight="1">
      <c r="A15" s="10">
        <v>8</v>
      </c>
      <c r="B15" s="11"/>
      <c r="C15" s="11"/>
      <c r="D15" s="10"/>
      <c r="E15" s="11"/>
      <c r="F15" s="10"/>
      <c r="G15" s="11"/>
      <c r="H15" s="11"/>
      <c r="I15" s="11"/>
      <c r="J15" s="11"/>
      <c r="K15" s="11"/>
      <c r="L15" s="11"/>
      <c r="M15" s="11"/>
      <c r="N15" s="50"/>
      <c r="O15" s="11"/>
    </row>
    <row r="16" spans="1:15" ht="30" customHeight="1">
      <c r="A16" s="10">
        <v>9</v>
      </c>
      <c r="B16" s="11"/>
      <c r="C16" s="11"/>
      <c r="D16" s="10"/>
      <c r="E16" s="11"/>
      <c r="F16" s="10"/>
      <c r="G16" s="11"/>
      <c r="H16" s="11"/>
      <c r="I16" s="11"/>
      <c r="J16" s="11"/>
      <c r="K16" s="11"/>
      <c r="L16" s="11"/>
      <c r="M16" s="11"/>
      <c r="N16" s="10"/>
      <c r="O16" s="11"/>
    </row>
    <row r="17" spans="1:15" ht="30" customHeight="1">
      <c r="A17" s="10">
        <v>10</v>
      </c>
      <c r="B17" s="11"/>
      <c r="C17" s="11"/>
      <c r="D17" s="10"/>
      <c r="E17" s="11"/>
      <c r="F17" s="10"/>
      <c r="G17" s="11"/>
      <c r="H17" s="11"/>
      <c r="I17" s="11"/>
      <c r="J17" s="11"/>
      <c r="K17" s="11"/>
      <c r="L17" s="11"/>
      <c r="M17" s="11"/>
      <c r="N17" s="10"/>
      <c r="O17" s="11"/>
    </row>
    <row r="18" spans="1:15" ht="173.25" customHeight="1">
      <c r="A18" s="27" t="s">
        <v>38</v>
      </c>
      <c r="B18" s="27" t="s">
        <v>88</v>
      </c>
      <c r="C18" s="112" t="s">
        <v>87</v>
      </c>
      <c r="D18" s="113"/>
      <c r="E18" s="27" t="s">
        <v>65</v>
      </c>
      <c r="F18" s="26" t="s">
        <v>57</v>
      </c>
      <c r="G18" s="26" t="s">
        <v>58</v>
      </c>
      <c r="H18" s="27" t="s">
        <v>59</v>
      </c>
      <c r="I18" s="27" t="s">
        <v>60</v>
      </c>
      <c r="J18" s="27" t="s">
        <v>61</v>
      </c>
      <c r="K18" s="27" t="s">
        <v>63</v>
      </c>
      <c r="L18" s="27" t="s">
        <v>62</v>
      </c>
      <c r="M18" s="27" t="s">
        <v>64</v>
      </c>
      <c r="N18" s="26" t="s">
        <v>52</v>
      </c>
      <c r="O18" s="27" t="s">
        <v>66</v>
      </c>
    </row>
    <row r="19" spans="1:15" ht="12.75" customHeight="1">
      <c r="A19" s="111"/>
      <c r="B19" s="111"/>
      <c r="C19" s="111"/>
      <c r="D19" s="111"/>
      <c r="E19" s="111"/>
      <c r="F19" s="111"/>
      <c r="G19" s="111"/>
      <c r="H19" s="111"/>
      <c r="I19" s="111"/>
      <c r="J19" s="111"/>
      <c r="K19" s="111"/>
      <c r="L19" s="111"/>
      <c r="M19" s="111"/>
      <c r="N19" s="111"/>
      <c r="O19" s="111"/>
    </row>
    <row r="20" spans="1:15" ht="48.75" customHeight="1">
      <c r="A20" s="18"/>
      <c r="B20" s="109"/>
      <c r="C20" s="109"/>
      <c r="D20" s="109"/>
      <c r="E20" s="108"/>
      <c r="F20" s="108"/>
      <c r="G20" s="109"/>
      <c r="H20" s="109"/>
      <c r="I20" s="109"/>
      <c r="J20" s="18"/>
      <c r="K20" s="109"/>
      <c r="L20" s="109"/>
      <c r="M20" s="109"/>
      <c r="N20" s="109"/>
      <c r="O20" s="18"/>
    </row>
    <row r="21" spans="1:15" ht="42" customHeight="1">
      <c r="A21" s="18"/>
      <c r="B21" s="111"/>
      <c r="C21" s="111"/>
      <c r="D21" s="111"/>
      <c r="E21" s="108"/>
      <c r="F21" s="108"/>
      <c r="G21" s="111"/>
      <c r="H21" s="111"/>
      <c r="I21" s="111"/>
      <c r="J21" s="18"/>
      <c r="K21" s="111"/>
      <c r="L21" s="111"/>
      <c r="M21" s="111"/>
      <c r="N21" s="111"/>
      <c r="O21" s="18"/>
    </row>
    <row r="22" spans="1:15">
      <c r="A22" s="110" t="s">
        <v>139</v>
      </c>
      <c r="B22" s="110"/>
      <c r="C22" s="110"/>
      <c r="D22" s="110"/>
      <c r="E22" s="110"/>
      <c r="F22" s="110"/>
      <c r="G22" s="110"/>
      <c r="H22" s="110"/>
      <c r="I22" s="110"/>
      <c r="J22" s="110"/>
      <c r="K22" s="110"/>
      <c r="L22" s="110"/>
      <c r="M22" s="110"/>
      <c r="N22" s="110"/>
      <c r="O22" s="110"/>
    </row>
    <row r="23" spans="1:15">
      <c r="A23" s="110" t="s">
        <v>53</v>
      </c>
      <c r="B23" s="110"/>
      <c r="C23" s="110"/>
      <c r="D23" s="110"/>
      <c r="E23" s="110"/>
      <c r="F23" s="110"/>
      <c r="G23" s="110"/>
      <c r="H23" s="110"/>
      <c r="I23" s="110"/>
      <c r="J23" s="110"/>
      <c r="K23" s="110"/>
      <c r="L23" s="110"/>
      <c r="M23" s="110"/>
      <c r="N23" s="110"/>
      <c r="O23" s="110"/>
    </row>
    <row r="24" spans="1:15">
      <c r="A24" s="110" t="s">
        <v>14</v>
      </c>
      <c r="B24" s="110"/>
      <c r="C24" s="110"/>
      <c r="D24" s="110"/>
      <c r="E24" s="110"/>
      <c r="F24" s="110"/>
      <c r="G24" s="110"/>
      <c r="H24" s="110"/>
      <c r="I24" s="110"/>
      <c r="J24" s="110"/>
      <c r="K24" s="110"/>
      <c r="L24" s="110"/>
      <c r="M24" s="110"/>
      <c r="N24" s="110"/>
      <c r="O24" s="110"/>
    </row>
    <row r="25" spans="1:15">
      <c r="A25" s="110" t="s">
        <v>15</v>
      </c>
      <c r="B25" s="110"/>
      <c r="C25" s="110"/>
      <c r="D25" s="110"/>
      <c r="E25" s="110"/>
      <c r="F25" s="110"/>
      <c r="G25" s="110"/>
      <c r="H25" s="110"/>
      <c r="I25" s="110"/>
      <c r="J25" s="110"/>
      <c r="K25" s="110"/>
      <c r="L25" s="110"/>
      <c r="M25" s="110"/>
      <c r="N25" s="110"/>
      <c r="O25" s="110"/>
    </row>
    <row r="26" spans="1:15">
      <c r="A26" s="110" t="s">
        <v>16</v>
      </c>
      <c r="B26" s="110"/>
      <c r="C26" s="110"/>
      <c r="D26" s="110"/>
      <c r="E26" s="110"/>
      <c r="F26" s="110"/>
      <c r="G26" s="110"/>
      <c r="H26" s="110"/>
      <c r="I26" s="110"/>
      <c r="J26" s="110"/>
      <c r="K26" s="110"/>
      <c r="L26" s="110"/>
      <c r="M26" s="110"/>
      <c r="N26" s="110"/>
      <c r="O26" s="110"/>
    </row>
  </sheetData>
  <mergeCells count="33">
    <mergeCell ref="B20:D20"/>
    <mergeCell ref="H5:H6"/>
    <mergeCell ref="I5:I6"/>
    <mergeCell ref="A26:O26"/>
    <mergeCell ref="A19:O19"/>
    <mergeCell ref="C18:D18"/>
    <mergeCell ref="A22:O22"/>
    <mergeCell ref="A23:O23"/>
    <mergeCell ref="A24:O24"/>
    <mergeCell ref="A25:O25"/>
    <mergeCell ref="B21:D21"/>
    <mergeCell ref="G20:I20"/>
    <mergeCell ref="K20:N20"/>
    <mergeCell ref="K21:N21"/>
    <mergeCell ref="G21:I21"/>
    <mergeCell ref="E21:F21"/>
    <mergeCell ref="E20:F20"/>
    <mergeCell ref="J5:J6"/>
    <mergeCell ref="K5:K6"/>
    <mergeCell ref="L5:L6"/>
    <mergeCell ref="M5:M6"/>
    <mergeCell ref="A1:O1"/>
    <mergeCell ref="A2:O2"/>
    <mergeCell ref="A3:O3"/>
    <mergeCell ref="A4:O4"/>
    <mergeCell ref="G5:G6"/>
    <mergeCell ref="O5:O6"/>
    <mergeCell ref="A5:A6"/>
    <mergeCell ref="B5:B6"/>
    <mergeCell ref="C5:D5"/>
    <mergeCell ref="E5:E6"/>
    <mergeCell ref="F5:F6"/>
    <mergeCell ref="N5:N6"/>
  </mergeCells>
  <pageMargins left="0.6" right="0.4" top="0.6" bottom="0.4"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S21"/>
  <sheetViews>
    <sheetView topLeftCell="A16" workbookViewId="0">
      <selection activeCell="V9" sqref="V9"/>
    </sheetView>
  </sheetViews>
  <sheetFormatPr defaultRowHeight="15"/>
  <cols>
    <col min="1" max="1" width="3.140625" customWidth="1"/>
    <col min="2" max="2" width="6.28515625" customWidth="1"/>
    <col min="3" max="4" width="6.7109375" customWidth="1"/>
    <col min="5" max="6" width="5.42578125" customWidth="1"/>
    <col min="7" max="7" width="5.85546875" customWidth="1"/>
    <col min="8" max="8" width="4.7109375" customWidth="1"/>
    <col min="9" max="9" width="4.85546875" customWidth="1"/>
    <col min="10" max="10" width="5.28515625" customWidth="1"/>
    <col min="11" max="11" width="5" customWidth="1"/>
    <col min="12" max="13" width="5.7109375" customWidth="1"/>
    <col min="14" max="14" width="5.85546875" customWidth="1"/>
    <col min="15" max="15" width="3.7109375" customWidth="1"/>
    <col min="16" max="16" width="4.28515625" customWidth="1"/>
    <col min="17" max="17" width="4.42578125" customWidth="1"/>
    <col min="18" max="18" width="6.5703125" customWidth="1"/>
    <col min="19" max="19" width="5.85546875" customWidth="1"/>
  </cols>
  <sheetData>
    <row r="1" spans="1:19" ht="18">
      <c r="A1" s="101" t="s">
        <v>55</v>
      </c>
      <c r="B1" s="101"/>
      <c r="C1" s="101"/>
      <c r="D1" s="101"/>
      <c r="E1" s="101"/>
      <c r="F1" s="101"/>
      <c r="G1" s="101"/>
      <c r="H1" s="101"/>
      <c r="I1" s="101"/>
      <c r="J1" s="101"/>
      <c r="K1" s="101"/>
      <c r="L1" s="101"/>
      <c r="M1" s="101"/>
      <c r="N1" s="101"/>
      <c r="O1" s="101"/>
      <c r="P1" s="101"/>
      <c r="Q1" s="101"/>
      <c r="R1" s="101"/>
      <c r="S1" s="101"/>
    </row>
    <row r="2" spans="1:19">
      <c r="A2" s="102" t="s">
        <v>56</v>
      </c>
      <c r="B2" s="102"/>
      <c r="C2" s="102"/>
      <c r="D2" s="102"/>
      <c r="E2" s="102"/>
      <c r="F2" s="102"/>
      <c r="G2" s="102"/>
      <c r="H2" s="102"/>
      <c r="I2" s="102"/>
      <c r="J2" s="102"/>
      <c r="K2" s="102"/>
      <c r="L2" s="102"/>
      <c r="M2" s="102"/>
      <c r="N2" s="102"/>
      <c r="O2" s="102"/>
      <c r="P2" s="102"/>
      <c r="Q2" s="102"/>
      <c r="R2" s="102"/>
      <c r="S2" s="102"/>
    </row>
    <row r="3" spans="1:19" ht="20.25" customHeight="1">
      <c r="A3" s="103" t="s">
        <v>17</v>
      </c>
      <c r="B3" s="103"/>
      <c r="C3" s="103"/>
      <c r="D3" s="103"/>
      <c r="E3" s="103"/>
      <c r="F3" s="103"/>
      <c r="G3" s="103"/>
      <c r="H3" s="103"/>
      <c r="I3" s="103"/>
      <c r="J3" s="103"/>
      <c r="K3" s="103"/>
      <c r="L3" s="103"/>
      <c r="M3" s="103"/>
      <c r="N3" s="103"/>
      <c r="O3" s="103"/>
      <c r="P3" s="103"/>
      <c r="Q3" s="103"/>
      <c r="R3" s="103"/>
      <c r="S3" s="103"/>
    </row>
    <row r="4" spans="1:19" ht="27.75" customHeight="1">
      <c r="A4" s="116" t="s">
        <v>1</v>
      </c>
      <c r="B4" s="116" t="s">
        <v>18</v>
      </c>
      <c r="C4" s="114" t="s">
        <v>3</v>
      </c>
      <c r="D4" s="115"/>
      <c r="E4" s="116" t="s">
        <v>50</v>
      </c>
      <c r="F4" s="137" t="s">
        <v>185</v>
      </c>
      <c r="G4" s="137"/>
      <c r="H4" s="114" t="s">
        <v>49</v>
      </c>
      <c r="I4" s="118"/>
      <c r="J4" s="118"/>
      <c r="K4" s="118"/>
      <c r="L4" s="118"/>
      <c r="M4" s="118"/>
      <c r="N4" s="118"/>
      <c r="O4" s="118"/>
      <c r="P4" s="118"/>
      <c r="Q4" s="115"/>
      <c r="R4" s="119" t="s">
        <v>126</v>
      </c>
      <c r="S4" s="119" t="s">
        <v>125</v>
      </c>
    </row>
    <row r="5" spans="1:19" ht="67.5" customHeight="1">
      <c r="A5" s="117"/>
      <c r="B5" s="117"/>
      <c r="C5" s="10" t="s">
        <v>12</v>
      </c>
      <c r="D5" s="10" t="s">
        <v>13</v>
      </c>
      <c r="E5" s="117"/>
      <c r="F5" s="27" t="s">
        <v>186</v>
      </c>
      <c r="G5" s="27" t="s">
        <v>187</v>
      </c>
      <c r="H5" s="10" t="s">
        <v>19</v>
      </c>
      <c r="I5" s="100" t="s">
        <v>184</v>
      </c>
      <c r="J5" s="10" t="s">
        <v>21</v>
      </c>
      <c r="K5" s="10" t="s">
        <v>22</v>
      </c>
      <c r="L5" s="10" t="s">
        <v>23</v>
      </c>
      <c r="M5" s="10" t="s">
        <v>48</v>
      </c>
      <c r="N5" s="26" t="s">
        <v>124</v>
      </c>
      <c r="O5" s="10" t="s">
        <v>24</v>
      </c>
      <c r="P5" s="10" t="s">
        <v>25</v>
      </c>
      <c r="Q5" s="10" t="s">
        <v>26</v>
      </c>
      <c r="R5" s="119"/>
      <c r="S5" s="119"/>
    </row>
    <row r="6" spans="1:19">
      <c r="A6" s="21">
        <v>1</v>
      </c>
      <c r="B6" s="21">
        <v>2</v>
      </c>
      <c r="C6" s="21">
        <v>3</v>
      </c>
      <c r="D6" s="21">
        <v>4</v>
      </c>
      <c r="E6" s="21">
        <v>5</v>
      </c>
      <c r="F6" s="21"/>
      <c r="G6" s="21">
        <v>6</v>
      </c>
      <c r="H6" s="21">
        <v>7</v>
      </c>
      <c r="I6" s="21">
        <v>8</v>
      </c>
      <c r="J6" s="21">
        <v>9</v>
      </c>
      <c r="K6" s="21">
        <v>10</v>
      </c>
      <c r="L6" s="21">
        <v>11</v>
      </c>
      <c r="M6" s="21">
        <v>12</v>
      </c>
      <c r="N6" s="21">
        <v>13</v>
      </c>
      <c r="O6" s="21">
        <v>14</v>
      </c>
      <c r="P6" s="21">
        <v>15</v>
      </c>
      <c r="Q6" s="21">
        <v>16</v>
      </c>
      <c r="R6" s="21">
        <v>17</v>
      </c>
      <c r="S6" s="21">
        <v>18</v>
      </c>
    </row>
    <row r="7" spans="1:19" ht="26.25" customHeight="1">
      <c r="A7" s="32">
        <v>1</v>
      </c>
      <c r="B7" s="51">
        <v>500</v>
      </c>
      <c r="C7" s="51">
        <v>0</v>
      </c>
      <c r="D7" s="51">
        <v>1300</v>
      </c>
      <c r="E7" s="37">
        <f>D7-C7</f>
        <v>1300</v>
      </c>
      <c r="F7" s="136"/>
      <c r="G7" s="138">
        <v>5.21E-2</v>
      </c>
      <c r="H7" s="12">
        <v>300</v>
      </c>
      <c r="I7" s="12"/>
      <c r="J7" s="12">
        <v>200</v>
      </c>
      <c r="K7" s="12"/>
      <c r="L7" s="12"/>
      <c r="M7" s="12">
        <v>200</v>
      </c>
      <c r="N7" s="12" t="s">
        <v>127</v>
      </c>
      <c r="O7" s="12"/>
      <c r="P7" s="12"/>
      <c r="Q7" s="12"/>
      <c r="R7" s="139"/>
      <c r="S7" s="28" t="s">
        <v>130</v>
      </c>
    </row>
    <row r="8" spans="1:19" ht="26.25" customHeight="1">
      <c r="A8" s="10">
        <v>2</v>
      </c>
      <c r="B8" s="51">
        <v>1670</v>
      </c>
      <c r="C8" s="51">
        <v>1300</v>
      </c>
      <c r="D8" s="51">
        <v>2400</v>
      </c>
      <c r="E8" s="37">
        <f t="shared" ref="E8:E13" si="0">D8-C8</f>
        <v>1100</v>
      </c>
      <c r="F8" s="136"/>
      <c r="G8" s="138">
        <v>6.1199999999999997E-2</v>
      </c>
      <c r="H8" s="12">
        <v>300</v>
      </c>
      <c r="I8" s="12"/>
      <c r="J8" s="12">
        <v>200</v>
      </c>
      <c r="K8" s="12"/>
      <c r="L8" s="12"/>
      <c r="M8" s="12">
        <v>190</v>
      </c>
      <c r="N8" s="12" t="s">
        <v>128</v>
      </c>
      <c r="O8" s="12"/>
      <c r="P8" s="12"/>
      <c r="Q8" s="12"/>
      <c r="R8" s="139"/>
      <c r="S8" s="28"/>
    </row>
    <row r="9" spans="1:19" ht="26.25" customHeight="1">
      <c r="A9" s="10">
        <v>3</v>
      </c>
      <c r="B9" s="51">
        <v>2700</v>
      </c>
      <c r="C9" s="51">
        <v>2400</v>
      </c>
      <c r="D9" s="51">
        <v>3100</v>
      </c>
      <c r="E9" s="37">
        <f t="shared" si="0"/>
        <v>700</v>
      </c>
      <c r="F9" s="136"/>
      <c r="G9" s="138">
        <v>4.9799999999999997E-2</v>
      </c>
      <c r="H9" s="12">
        <v>300</v>
      </c>
      <c r="I9" s="12"/>
      <c r="J9" s="12">
        <v>180</v>
      </c>
      <c r="K9" s="12"/>
      <c r="L9" s="12"/>
      <c r="M9" s="12" t="s">
        <v>91</v>
      </c>
      <c r="N9" s="12" t="s">
        <v>91</v>
      </c>
      <c r="O9" s="12"/>
      <c r="P9" s="12"/>
      <c r="Q9" s="12"/>
      <c r="R9" s="52" t="s">
        <v>129</v>
      </c>
      <c r="S9" s="63" t="s">
        <v>131</v>
      </c>
    </row>
    <row r="10" spans="1:19" ht="39" customHeight="1">
      <c r="A10" s="10">
        <v>4</v>
      </c>
      <c r="B10" s="51">
        <v>3700</v>
      </c>
      <c r="C10" s="51">
        <v>3100</v>
      </c>
      <c r="D10" s="51">
        <v>4300</v>
      </c>
      <c r="E10" s="37">
        <f t="shared" si="0"/>
        <v>1200</v>
      </c>
      <c r="F10" s="136"/>
      <c r="G10" s="138">
        <v>5.33E-2</v>
      </c>
      <c r="H10" s="12">
        <v>300</v>
      </c>
      <c r="I10" s="12"/>
      <c r="J10" s="12">
        <v>160</v>
      </c>
      <c r="K10" s="12"/>
      <c r="L10" s="12"/>
      <c r="M10" s="12" t="s">
        <v>91</v>
      </c>
      <c r="N10" s="12"/>
      <c r="O10" s="12"/>
      <c r="P10" s="12"/>
      <c r="Q10" s="12"/>
      <c r="R10" s="52" t="s">
        <v>132</v>
      </c>
      <c r="S10" s="66" t="s">
        <v>133</v>
      </c>
    </row>
    <row r="11" spans="1:19" ht="26.25" customHeight="1">
      <c r="A11" s="10">
        <v>5</v>
      </c>
      <c r="B11" s="51">
        <v>4800</v>
      </c>
      <c r="C11" s="51">
        <v>4300</v>
      </c>
      <c r="D11" s="51">
        <v>5500</v>
      </c>
      <c r="E11" s="37">
        <f t="shared" si="0"/>
        <v>1200</v>
      </c>
      <c r="F11" s="136"/>
      <c r="G11" s="138">
        <v>8.2199999999999995E-2</v>
      </c>
      <c r="H11" s="12">
        <v>300</v>
      </c>
      <c r="I11" s="12"/>
      <c r="J11" s="12">
        <v>190</v>
      </c>
      <c r="K11" s="12"/>
      <c r="L11" s="12"/>
      <c r="M11" s="12">
        <v>195</v>
      </c>
      <c r="N11" s="12" t="s">
        <v>127</v>
      </c>
      <c r="O11" s="12"/>
      <c r="P11" s="12"/>
      <c r="Q11" s="12"/>
      <c r="R11" s="139"/>
      <c r="S11" s="67" t="s">
        <v>130</v>
      </c>
    </row>
    <row r="12" spans="1:19" ht="26.25" customHeight="1">
      <c r="A12" s="10">
        <v>6</v>
      </c>
      <c r="B12" s="51">
        <v>6100</v>
      </c>
      <c r="C12" s="51">
        <v>5500</v>
      </c>
      <c r="D12" s="51">
        <v>8300</v>
      </c>
      <c r="E12" s="37">
        <f t="shared" si="0"/>
        <v>2800</v>
      </c>
      <c r="F12" s="136"/>
      <c r="G12" s="138">
        <v>6.3200000000000006E-2</v>
      </c>
      <c r="H12" s="12">
        <v>200</v>
      </c>
      <c r="I12" s="12"/>
      <c r="J12" s="12">
        <v>145</v>
      </c>
      <c r="K12" s="12"/>
      <c r="L12" s="12">
        <v>150</v>
      </c>
      <c r="M12" s="12"/>
      <c r="N12" s="12" t="s">
        <v>134</v>
      </c>
      <c r="O12" s="12"/>
      <c r="P12" s="12"/>
      <c r="Q12" s="12"/>
      <c r="R12" s="139"/>
      <c r="S12" s="67" t="s">
        <v>130</v>
      </c>
    </row>
    <row r="13" spans="1:19" ht="26.25" customHeight="1">
      <c r="A13" s="10">
        <v>7</v>
      </c>
      <c r="B13" s="51">
        <v>9500</v>
      </c>
      <c r="C13" s="51">
        <v>8300</v>
      </c>
      <c r="D13" s="51">
        <v>11000</v>
      </c>
      <c r="E13" s="37">
        <f t="shared" si="0"/>
        <v>2700</v>
      </c>
      <c r="F13" s="136"/>
      <c r="G13" s="138">
        <v>5.5500000000000001E-2</v>
      </c>
      <c r="H13" s="12">
        <v>200</v>
      </c>
      <c r="I13" s="12"/>
      <c r="J13" s="12">
        <v>140</v>
      </c>
      <c r="K13" s="12"/>
      <c r="L13" s="12">
        <v>145</v>
      </c>
      <c r="M13" s="12"/>
      <c r="N13" s="12" t="s">
        <v>135</v>
      </c>
      <c r="O13" s="12"/>
      <c r="P13" s="12"/>
      <c r="Q13" s="12"/>
      <c r="R13" s="139"/>
      <c r="S13" s="67" t="s">
        <v>130</v>
      </c>
    </row>
    <row r="14" spans="1:19" ht="42.75" customHeight="1">
      <c r="A14" s="10">
        <v>8</v>
      </c>
      <c r="B14" s="51">
        <v>11200</v>
      </c>
      <c r="C14" s="51">
        <v>11000</v>
      </c>
      <c r="D14" s="51">
        <v>11400</v>
      </c>
      <c r="E14" s="37">
        <f t="shared" ref="E14:E15" si="1">D14-C14</f>
        <v>400</v>
      </c>
      <c r="F14" s="136"/>
      <c r="G14" s="138">
        <v>4.5999999999999999E-2</v>
      </c>
      <c r="H14" s="12">
        <v>200</v>
      </c>
      <c r="I14" s="12"/>
      <c r="J14" s="12">
        <v>140</v>
      </c>
      <c r="K14" s="12"/>
      <c r="L14" s="12" t="s">
        <v>91</v>
      </c>
      <c r="M14" s="12"/>
      <c r="N14" s="12" t="s">
        <v>91</v>
      </c>
      <c r="O14" s="12"/>
      <c r="P14" s="12"/>
      <c r="Q14" s="12"/>
      <c r="R14" s="52" t="s">
        <v>132</v>
      </c>
      <c r="S14" s="67" t="s">
        <v>150</v>
      </c>
    </row>
    <row r="15" spans="1:19" ht="26.25" customHeight="1">
      <c r="A15" s="10">
        <v>9</v>
      </c>
      <c r="B15" s="51">
        <v>12500</v>
      </c>
      <c r="C15" s="51">
        <v>11400</v>
      </c>
      <c r="D15" s="51">
        <v>13500</v>
      </c>
      <c r="E15" s="37">
        <f t="shared" si="1"/>
        <v>2100</v>
      </c>
      <c r="F15" s="136"/>
      <c r="G15" s="138">
        <v>5.7000000000000002E-2</v>
      </c>
      <c r="H15" s="12">
        <v>200</v>
      </c>
      <c r="I15" s="12"/>
      <c r="J15" s="12">
        <v>140</v>
      </c>
      <c r="K15" s="12"/>
      <c r="L15" s="12">
        <v>145</v>
      </c>
      <c r="M15" s="12"/>
      <c r="N15" s="12" t="s">
        <v>136</v>
      </c>
      <c r="O15" s="12"/>
      <c r="P15" s="12"/>
      <c r="Q15" s="12"/>
      <c r="R15" s="139"/>
      <c r="S15" s="67" t="s">
        <v>130</v>
      </c>
    </row>
    <row r="16" spans="1:19" ht="26.25" customHeight="1">
      <c r="A16" s="10">
        <v>10</v>
      </c>
      <c r="B16" s="51">
        <v>14300</v>
      </c>
      <c r="C16" s="51">
        <v>13500</v>
      </c>
      <c r="D16" s="51">
        <v>17200</v>
      </c>
      <c r="E16" s="37">
        <f t="shared" ref="E16" si="2">D16-C16</f>
        <v>3700</v>
      </c>
      <c r="F16" s="136"/>
      <c r="G16" s="138">
        <v>5.8799999999999998E-2</v>
      </c>
      <c r="H16" s="12">
        <v>200</v>
      </c>
      <c r="I16" s="12"/>
      <c r="J16" s="12">
        <v>145</v>
      </c>
      <c r="K16" s="12"/>
      <c r="L16" s="12">
        <v>140</v>
      </c>
      <c r="M16" s="12"/>
      <c r="N16" s="12" t="s">
        <v>137</v>
      </c>
      <c r="O16" s="12"/>
      <c r="P16" s="12"/>
      <c r="Q16" s="12"/>
      <c r="R16" s="139"/>
      <c r="S16" s="67" t="s">
        <v>130</v>
      </c>
    </row>
    <row r="17" spans="1:19" ht="24.75" customHeight="1">
      <c r="A17" s="10">
        <v>11</v>
      </c>
      <c r="B17" s="53"/>
      <c r="C17" s="51"/>
      <c r="D17" s="51"/>
      <c r="E17" s="37"/>
      <c r="F17" s="136"/>
      <c r="G17" s="39"/>
      <c r="H17" s="12"/>
      <c r="I17" s="12"/>
      <c r="J17" s="12"/>
      <c r="K17" s="12"/>
      <c r="L17" s="12"/>
      <c r="M17" s="12"/>
      <c r="N17" s="12"/>
      <c r="O17" s="12"/>
      <c r="P17" s="12"/>
      <c r="Q17" s="12"/>
      <c r="R17" s="139"/>
      <c r="S17" s="67"/>
    </row>
    <row r="18" spans="1:19" ht="285" customHeight="1">
      <c r="A18" s="27" t="s">
        <v>171</v>
      </c>
      <c r="B18" s="27" t="s">
        <v>88</v>
      </c>
      <c r="C18" s="122" t="s">
        <v>87</v>
      </c>
      <c r="D18" s="123"/>
      <c r="E18" s="38" t="s">
        <v>99</v>
      </c>
      <c r="F18" s="125" t="s">
        <v>188</v>
      </c>
      <c r="G18" s="126"/>
      <c r="H18" s="126"/>
      <c r="I18" s="126"/>
      <c r="J18" s="126"/>
      <c r="K18" s="126"/>
      <c r="L18" s="126"/>
      <c r="M18" s="126"/>
      <c r="N18" s="126"/>
      <c r="O18" s="126"/>
      <c r="P18" s="126"/>
      <c r="Q18" s="127"/>
      <c r="R18" s="52" t="s">
        <v>138</v>
      </c>
      <c r="S18" s="52" t="s">
        <v>151</v>
      </c>
    </row>
    <row r="19" spans="1:19" ht="39" customHeight="1">
      <c r="A19" s="59"/>
      <c r="B19" s="128"/>
      <c r="C19" s="128"/>
      <c r="D19" s="128"/>
      <c r="E19" s="120"/>
      <c r="F19" s="120"/>
      <c r="G19" s="120"/>
      <c r="H19" s="128"/>
      <c r="I19" s="128"/>
      <c r="J19" s="128"/>
      <c r="K19" s="128"/>
      <c r="L19" s="120"/>
      <c r="M19" s="120"/>
      <c r="N19" s="128"/>
      <c r="O19" s="128"/>
      <c r="P19" s="128"/>
      <c r="Q19" s="128"/>
      <c r="R19" s="128"/>
      <c r="S19" s="59"/>
    </row>
    <row r="20" spans="1:19" ht="30" customHeight="1">
      <c r="A20" s="58"/>
      <c r="B20" s="120"/>
      <c r="C20" s="120"/>
      <c r="D20" s="120"/>
      <c r="E20" s="124"/>
      <c r="F20" s="124"/>
      <c r="G20" s="124"/>
      <c r="H20" s="120"/>
      <c r="I20" s="120"/>
      <c r="J20" s="120"/>
      <c r="K20" s="120"/>
      <c r="L20" s="124"/>
      <c r="M20" s="124"/>
      <c r="N20" s="120"/>
      <c r="O20" s="120"/>
      <c r="P20" s="120"/>
      <c r="Q20" s="120"/>
      <c r="R20" s="120"/>
      <c r="S20" s="58"/>
    </row>
    <row r="21" spans="1:19" ht="13.5" customHeight="1">
      <c r="A21" s="121" t="s">
        <v>14</v>
      </c>
      <c r="B21" s="121"/>
      <c r="C21" s="121"/>
      <c r="D21" s="121"/>
      <c r="E21" s="121"/>
      <c r="F21" s="121"/>
      <c r="G21" s="121"/>
      <c r="H21" s="121"/>
      <c r="I21" s="121"/>
      <c r="J21" s="121"/>
      <c r="K21" s="121"/>
      <c r="L21" s="121"/>
      <c r="M21" s="121"/>
      <c r="N21" s="121"/>
      <c r="O21" s="121"/>
      <c r="P21" s="121"/>
      <c r="Q21" s="121"/>
      <c r="R21" s="121"/>
      <c r="S21" s="121"/>
    </row>
  </sheetData>
  <mergeCells count="24">
    <mergeCell ref="N20:R20"/>
    <mergeCell ref="B20:D20"/>
    <mergeCell ref="A21:S21"/>
    <mergeCell ref="C18:D18"/>
    <mergeCell ref="E19:G19"/>
    <mergeCell ref="E20:G20"/>
    <mergeCell ref="H20:K20"/>
    <mergeCell ref="L19:M19"/>
    <mergeCell ref="L20:M20"/>
    <mergeCell ref="B19:D19"/>
    <mergeCell ref="H19:K19"/>
    <mergeCell ref="N19:R19"/>
    <mergeCell ref="F18:Q18"/>
    <mergeCell ref="A1:S1"/>
    <mergeCell ref="A2:S2"/>
    <mergeCell ref="A3:S3"/>
    <mergeCell ref="C4:D4"/>
    <mergeCell ref="B4:B5"/>
    <mergeCell ref="A4:A5"/>
    <mergeCell ref="H4:Q4"/>
    <mergeCell ref="E4:E5"/>
    <mergeCell ref="R4:R5"/>
    <mergeCell ref="S4:S5"/>
    <mergeCell ref="F4:G4"/>
  </mergeCells>
  <pageMargins left="0.5" right="0.3" top="0.6" bottom="0.4" header="0" footer="0"/>
  <pageSetup paperSize="9" scale="93" orientation="portrait" r:id="rId1"/>
  <drawing r:id="rId2"/>
</worksheet>
</file>

<file path=xl/worksheets/sheet4.xml><?xml version="1.0" encoding="utf-8"?>
<worksheet xmlns="http://schemas.openxmlformats.org/spreadsheetml/2006/main" xmlns:r="http://schemas.openxmlformats.org/officeDocument/2006/relationships">
  <dimension ref="A1:O23"/>
  <sheetViews>
    <sheetView topLeftCell="A19" zoomScale="110" zoomScaleNormal="110" workbookViewId="0">
      <selection activeCell="S16" sqref="S16"/>
    </sheetView>
  </sheetViews>
  <sheetFormatPr defaultRowHeight="15"/>
  <cols>
    <col min="1" max="1" width="4.42578125" customWidth="1"/>
    <col min="2" max="3" width="7.28515625" customWidth="1"/>
    <col min="4" max="4" width="6.28515625" customWidth="1"/>
    <col min="5" max="5" width="6" customWidth="1"/>
    <col min="6" max="6" width="4.28515625" customWidth="1"/>
    <col min="7" max="7" width="6.28515625" customWidth="1"/>
    <col min="8" max="8" width="5.42578125" customWidth="1"/>
    <col min="9" max="9" width="6.42578125" customWidth="1"/>
    <col min="10" max="10" width="6.140625" customWidth="1"/>
    <col min="11" max="11" width="6.7109375" customWidth="1"/>
    <col min="12" max="12" width="6.5703125" customWidth="1"/>
    <col min="13" max="13" width="6.42578125" customWidth="1"/>
    <col min="14" max="14" width="6.7109375" customWidth="1"/>
    <col min="15" max="15" width="8.5703125" customWidth="1"/>
    <col min="16" max="16" width="1.140625" customWidth="1"/>
  </cols>
  <sheetData>
    <row r="1" spans="1:15" ht="15" customHeight="1">
      <c r="A1" s="101" t="s">
        <v>55</v>
      </c>
      <c r="B1" s="101"/>
      <c r="C1" s="101"/>
      <c r="D1" s="101"/>
      <c r="E1" s="101"/>
      <c r="F1" s="101"/>
      <c r="G1" s="101"/>
      <c r="H1" s="101"/>
      <c r="I1" s="101"/>
      <c r="J1" s="101"/>
      <c r="K1" s="101"/>
      <c r="L1" s="101"/>
      <c r="M1" s="101"/>
      <c r="N1" s="101"/>
      <c r="O1" s="101"/>
    </row>
    <row r="2" spans="1:15" ht="17.25" customHeight="1">
      <c r="A2" s="130" t="s">
        <v>56</v>
      </c>
      <c r="B2" s="130"/>
      <c r="C2" s="130"/>
      <c r="D2" s="130"/>
      <c r="E2" s="130"/>
      <c r="F2" s="130"/>
      <c r="G2" s="130"/>
      <c r="H2" s="130"/>
      <c r="I2" s="130"/>
      <c r="J2" s="130"/>
      <c r="K2" s="130"/>
      <c r="L2" s="130"/>
      <c r="M2" s="130"/>
      <c r="N2" s="130"/>
      <c r="O2" s="130"/>
    </row>
    <row r="3" spans="1:15" ht="16.5">
      <c r="A3" s="131" t="s">
        <v>27</v>
      </c>
      <c r="B3" s="131"/>
      <c r="C3" s="131"/>
      <c r="D3" s="131"/>
      <c r="E3" s="131"/>
      <c r="F3" s="131"/>
      <c r="G3" s="131"/>
      <c r="H3" s="131"/>
      <c r="I3" s="131"/>
      <c r="J3" s="131"/>
      <c r="K3" s="131"/>
      <c r="L3" s="131"/>
      <c r="M3" s="131"/>
      <c r="N3" s="131"/>
      <c r="O3" s="131"/>
    </row>
    <row r="4" spans="1:15" ht="51.75" customHeight="1">
      <c r="A4" s="124"/>
      <c r="B4" s="124"/>
      <c r="C4" s="124"/>
      <c r="D4" s="124"/>
      <c r="E4" s="124"/>
      <c r="F4" s="124"/>
      <c r="G4" s="124"/>
      <c r="H4" s="124"/>
      <c r="I4" s="124"/>
      <c r="J4" s="124"/>
      <c r="K4" s="124"/>
      <c r="L4" s="124"/>
      <c r="M4" s="124"/>
      <c r="N4" s="124"/>
      <c r="O4" s="124"/>
    </row>
    <row r="5" spans="1:15" ht="10.5" customHeight="1">
      <c r="A5" s="132"/>
      <c r="B5" s="132"/>
      <c r="C5" s="132"/>
      <c r="D5" s="132"/>
      <c r="E5" s="132"/>
      <c r="F5" s="132"/>
      <c r="G5" s="132"/>
      <c r="H5" s="132"/>
      <c r="I5" s="132"/>
      <c r="J5" s="132"/>
      <c r="K5" s="132"/>
      <c r="L5" s="132"/>
      <c r="M5" s="132"/>
      <c r="N5" s="132"/>
      <c r="O5" s="132"/>
    </row>
    <row r="6" spans="1:15">
      <c r="A6" s="105" t="s">
        <v>28</v>
      </c>
      <c r="B6" s="134" t="s">
        <v>29</v>
      </c>
      <c r="C6" s="134"/>
      <c r="D6" s="105" t="s">
        <v>30</v>
      </c>
      <c r="E6" s="105" t="s">
        <v>31</v>
      </c>
      <c r="F6" s="105" t="s">
        <v>32</v>
      </c>
      <c r="G6" s="105" t="s">
        <v>36</v>
      </c>
      <c r="H6" s="105" t="s">
        <v>33</v>
      </c>
      <c r="I6" s="129" t="s">
        <v>181</v>
      </c>
      <c r="J6" s="105" t="s">
        <v>183</v>
      </c>
      <c r="K6" s="105" t="s">
        <v>110</v>
      </c>
      <c r="L6" s="105" t="s">
        <v>34</v>
      </c>
      <c r="M6" s="105" t="s">
        <v>35</v>
      </c>
      <c r="N6" s="105" t="s">
        <v>105</v>
      </c>
      <c r="O6" s="105" t="s">
        <v>102</v>
      </c>
    </row>
    <row r="7" spans="1:15" ht="54" customHeight="1">
      <c r="A7" s="105"/>
      <c r="B7" s="13" t="s">
        <v>12</v>
      </c>
      <c r="C7" s="9" t="s">
        <v>13</v>
      </c>
      <c r="D7" s="105"/>
      <c r="E7" s="105"/>
      <c r="F7" s="105"/>
      <c r="G7" s="105"/>
      <c r="H7" s="105"/>
      <c r="I7" s="129"/>
      <c r="J7" s="105"/>
      <c r="K7" s="105"/>
      <c r="L7" s="105"/>
      <c r="M7" s="105"/>
      <c r="N7" s="105"/>
      <c r="O7" s="105"/>
    </row>
    <row r="8" spans="1:15" ht="11.25" customHeight="1">
      <c r="A8" s="20">
        <v>1</v>
      </c>
      <c r="B8" s="20">
        <v>2</v>
      </c>
      <c r="C8" s="20">
        <v>3</v>
      </c>
      <c r="D8" s="20">
        <v>4</v>
      </c>
      <c r="E8" s="20">
        <v>5</v>
      </c>
      <c r="F8" s="20">
        <v>6</v>
      </c>
      <c r="G8" s="20">
        <v>7</v>
      </c>
      <c r="H8" s="24">
        <v>8</v>
      </c>
      <c r="I8" s="24"/>
      <c r="J8" s="24">
        <v>9</v>
      </c>
      <c r="K8" s="24">
        <v>10</v>
      </c>
      <c r="L8" s="24">
        <v>11</v>
      </c>
      <c r="M8" s="24">
        <v>12</v>
      </c>
      <c r="N8" s="24">
        <v>13</v>
      </c>
      <c r="O8" s="20">
        <v>14</v>
      </c>
    </row>
    <row r="9" spans="1:15" ht="39" customHeight="1">
      <c r="A9" s="10">
        <v>1</v>
      </c>
      <c r="B9" s="41">
        <v>0</v>
      </c>
      <c r="C9" s="41">
        <v>2000</v>
      </c>
      <c r="D9" s="37">
        <f>C9-B9</f>
        <v>2000</v>
      </c>
      <c r="E9" s="10" t="s">
        <v>96</v>
      </c>
      <c r="F9" s="10">
        <v>2</v>
      </c>
      <c r="G9" s="10" t="s">
        <v>103</v>
      </c>
      <c r="H9" s="40">
        <v>1.2</v>
      </c>
      <c r="I9" s="40" t="s">
        <v>182</v>
      </c>
      <c r="J9" s="40" t="s">
        <v>95</v>
      </c>
      <c r="K9" s="40" t="s">
        <v>101</v>
      </c>
      <c r="L9" s="10" t="s">
        <v>108</v>
      </c>
      <c r="M9" s="10"/>
      <c r="N9" s="42">
        <v>22.2</v>
      </c>
      <c r="O9" s="10" t="s">
        <v>119</v>
      </c>
    </row>
    <row r="10" spans="1:15" ht="39" customHeight="1">
      <c r="A10" s="10"/>
      <c r="B10" s="41">
        <v>2000</v>
      </c>
      <c r="C10" s="41">
        <v>2365</v>
      </c>
      <c r="D10" s="37">
        <f>C10-B10</f>
        <v>365</v>
      </c>
      <c r="E10" s="11" t="s">
        <v>106</v>
      </c>
      <c r="F10" s="10">
        <v>2</v>
      </c>
      <c r="G10" s="10" t="s">
        <v>103</v>
      </c>
      <c r="H10" s="40">
        <v>1.2</v>
      </c>
      <c r="I10" s="40" t="s">
        <v>182</v>
      </c>
      <c r="J10" s="40" t="s">
        <v>95</v>
      </c>
      <c r="K10" s="40"/>
      <c r="L10" s="10" t="s">
        <v>107</v>
      </c>
      <c r="M10" s="10" t="s">
        <v>109</v>
      </c>
      <c r="N10" s="42">
        <v>22.2</v>
      </c>
      <c r="O10" s="10" t="s">
        <v>119</v>
      </c>
    </row>
    <row r="11" spans="1:15" ht="39" customHeight="1">
      <c r="A11" s="10"/>
      <c r="B11" s="41">
        <v>2365</v>
      </c>
      <c r="C11" s="41">
        <v>3400</v>
      </c>
      <c r="D11" s="37">
        <f>C11-B11</f>
        <v>1035</v>
      </c>
      <c r="E11" s="10" t="s">
        <v>96</v>
      </c>
      <c r="F11" s="10">
        <v>2</v>
      </c>
      <c r="G11" s="10" t="s">
        <v>103</v>
      </c>
      <c r="H11" s="40">
        <v>1.2</v>
      </c>
      <c r="I11" s="40" t="s">
        <v>182</v>
      </c>
      <c r="J11" s="40" t="s">
        <v>95</v>
      </c>
      <c r="K11" s="40" t="s">
        <v>101</v>
      </c>
      <c r="L11" s="10" t="s">
        <v>108</v>
      </c>
      <c r="M11" s="10"/>
      <c r="N11" s="42">
        <v>22.2</v>
      </c>
      <c r="O11" s="10" t="s">
        <v>119</v>
      </c>
    </row>
    <row r="12" spans="1:15" ht="39" customHeight="1">
      <c r="A12" s="10">
        <v>2</v>
      </c>
      <c r="B12" s="41">
        <v>3400</v>
      </c>
      <c r="C12" s="41">
        <v>4500</v>
      </c>
      <c r="D12" s="37">
        <f>C12-B12</f>
        <v>1100</v>
      </c>
      <c r="E12" s="10" t="s">
        <v>96</v>
      </c>
      <c r="F12" s="10">
        <v>2</v>
      </c>
      <c r="G12" s="10" t="s">
        <v>100</v>
      </c>
      <c r="H12" s="40">
        <v>1.2</v>
      </c>
      <c r="I12" s="40" t="s">
        <v>182</v>
      </c>
      <c r="J12" s="40" t="s">
        <v>95</v>
      </c>
      <c r="K12" s="40" t="s">
        <v>101</v>
      </c>
      <c r="L12" s="40" t="s">
        <v>101</v>
      </c>
      <c r="M12" s="10" t="s">
        <v>101</v>
      </c>
      <c r="N12" s="42">
        <v>21.2</v>
      </c>
      <c r="O12" s="10" t="s">
        <v>119</v>
      </c>
    </row>
    <row r="13" spans="1:15" ht="30" customHeight="1">
      <c r="A13" s="10">
        <v>3</v>
      </c>
      <c r="B13" s="41">
        <v>4500</v>
      </c>
      <c r="C13" s="41">
        <v>7550</v>
      </c>
      <c r="D13" s="37">
        <f t="shared" ref="D13:D14" si="0">C13-B13</f>
        <v>3050</v>
      </c>
      <c r="E13" s="10" t="s">
        <v>96</v>
      </c>
      <c r="F13" s="10">
        <v>1</v>
      </c>
      <c r="G13" s="10">
        <v>7.3</v>
      </c>
      <c r="H13" s="40" t="s">
        <v>91</v>
      </c>
      <c r="I13" s="40"/>
      <c r="J13" s="40" t="s">
        <v>95</v>
      </c>
      <c r="K13" s="40" t="s">
        <v>101</v>
      </c>
      <c r="L13" s="40"/>
      <c r="M13" s="40"/>
      <c r="N13" s="40">
        <v>12.3</v>
      </c>
      <c r="O13" s="10" t="s">
        <v>104</v>
      </c>
    </row>
    <row r="14" spans="1:15" ht="30" customHeight="1">
      <c r="A14" s="10">
        <v>4</v>
      </c>
      <c r="B14" s="41">
        <v>7550</v>
      </c>
      <c r="C14" s="41">
        <v>7920</v>
      </c>
      <c r="D14" s="37">
        <f t="shared" si="0"/>
        <v>370</v>
      </c>
      <c r="E14" s="11" t="s">
        <v>106</v>
      </c>
      <c r="F14" s="10">
        <v>1</v>
      </c>
      <c r="G14" s="10">
        <v>7.3</v>
      </c>
      <c r="H14" s="40" t="s">
        <v>91</v>
      </c>
      <c r="I14" s="40"/>
      <c r="J14" s="40" t="s">
        <v>95</v>
      </c>
      <c r="K14" s="40" t="s">
        <v>101</v>
      </c>
      <c r="L14" s="40"/>
      <c r="M14" s="40"/>
      <c r="N14" s="40">
        <v>12.3</v>
      </c>
      <c r="O14" s="10" t="s">
        <v>104</v>
      </c>
    </row>
    <row r="15" spans="1:15" ht="30" customHeight="1">
      <c r="A15" s="10">
        <v>5</v>
      </c>
      <c r="B15" s="41">
        <v>7920</v>
      </c>
      <c r="C15" s="41">
        <v>11200</v>
      </c>
      <c r="D15" s="37">
        <f t="shared" ref="D15" si="1">C15-B15</f>
        <v>3280</v>
      </c>
      <c r="E15" s="10" t="s">
        <v>96</v>
      </c>
      <c r="F15" s="10">
        <v>1</v>
      </c>
      <c r="G15" s="10">
        <v>7.3</v>
      </c>
      <c r="H15" s="40" t="s">
        <v>91</v>
      </c>
      <c r="I15" s="40"/>
      <c r="J15" s="40" t="s">
        <v>95</v>
      </c>
      <c r="K15" s="40" t="s">
        <v>101</v>
      </c>
      <c r="L15" s="40"/>
      <c r="M15" s="40"/>
      <c r="N15" s="40">
        <v>12.3</v>
      </c>
      <c r="O15" s="10" t="s">
        <v>104</v>
      </c>
    </row>
    <row r="16" spans="1:15" ht="30" customHeight="1">
      <c r="A16" s="10">
        <v>6</v>
      </c>
      <c r="B16" s="41">
        <v>11200</v>
      </c>
      <c r="C16" s="41">
        <v>11450</v>
      </c>
      <c r="D16" s="37">
        <f>C16-B16</f>
        <v>250</v>
      </c>
      <c r="E16" s="11" t="s">
        <v>106</v>
      </c>
      <c r="F16" s="10">
        <v>1</v>
      </c>
      <c r="G16" s="10">
        <v>7.3</v>
      </c>
      <c r="H16" s="40" t="s">
        <v>91</v>
      </c>
      <c r="I16" s="40"/>
      <c r="J16" s="40" t="s">
        <v>95</v>
      </c>
      <c r="K16" s="40" t="s">
        <v>101</v>
      </c>
      <c r="L16" s="40"/>
      <c r="M16" s="40"/>
      <c r="N16" s="40">
        <v>12.3</v>
      </c>
      <c r="O16" s="10" t="s">
        <v>104</v>
      </c>
    </row>
    <row r="17" spans="1:15" ht="30" customHeight="1">
      <c r="A17" s="10">
        <v>7</v>
      </c>
      <c r="B17" s="41">
        <v>11450</v>
      </c>
      <c r="C17" s="41">
        <v>19500</v>
      </c>
      <c r="D17" s="37">
        <f>C17-B17</f>
        <v>8050</v>
      </c>
      <c r="E17" s="10" t="s">
        <v>96</v>
      </c>
      <c r="F17" s="10">
        <v>1</v>
      </c>
      <c r="G17" s="10">
        <v>5.5</v>
      </c>
      <c r="H17" s="40" t="s">
        <v>91</v>
      </c>
      <c r="I17" s="40"/>
      <c r="J17" s="40" t="s">
        <v>95</v>
      </c>
      <c r="K17" s="40" t="s">
        <v>101</v>
      </c>
      <c r="L17" s="40"/>
      <c r="M17" s="40"/>
      <c r="N17" s="40">
        <v>10.5</v>
      </c>
      <c r="O17" s="10" t="s">
        <v>104</v>
      </c>
    </row>
    <row r="18" spans="1:15" ht="30" customHeight="1">
      <c r="A18" s="34">
        <v>8</v>
      </c>
      <c r="B18" s="44">
        <v>19500</v>
      </c>
      <c r="C18" s="44">
        <v>20000</v>
      </c>
      <c r="D18" s="45">
        <f t="shared" ref="D18" si="2">C18-B18</f>
        <v>500</v>
      </c>
      <c r="E18" s="46" t="s">
        <v>106</v>
      </c>
      <c r="F18" s="34">
        <v>1</v>
      </c>
      <c r="G18" s="34">
        <v>7.3</v>
      </c>
      <c r="H18" s="47" t="s">
        <v>91</v>
      </c>
      <c r="I18" s="47"/>
      <c r="J18" s="47" t="s">
        <v>95</v>
      </c>
      <c r="K18" s="47" t="s">
        <v>101</v>
      </c>
      <c r="L18" s="47"/>
      <c r="M18" s="47"/>
      <c r="N18" s="47">
        <v>12.3</v>
      </c>
      <c r="O18" s="34" t="s">
        <v>104</v>
      </c>
    </row>
    <row r="19" spans="1:15" ht="207.75" customHeight="1">
      <c r="A19" s="43" t="s">
        <v>111</v>
      </c>
      <c r="B19" s="133" t="s">
        <v>123</v>
      </c>
      <c r="C19" s="133"/>
      <c r="D19" s="48" t="s">
        <v>99</v>
      </c>
      <c r="E19" s="48" t="s">
        <v>112</v>
      </c>
      <c r="F19" s="48" t="s">
        <v>117</v>
      </c>
      <c r="G19" s="48" t="s">
        <v>118</v>
      </c>
      <c r="H19" s="48" t="s">
        <v>120</v>
      </c>
      <c r="I19" s="48"/>
      <c r="J19" s="48" t="s">
        <v>114</v>
      </c>
      <c r="K19" s="49" t="s">
        <v>121</v>
      </c>
      <c r="L19" s="48" t="s">
        <v>113</v>
      </c>
      <c r="M19" s="48" t="s">
        <v>115</v>
      </c>
      <c r="N19" s="48" t="s">
        <v>116</v>
      </c>
      <c r="O19" s="48" t="s">
        <v>122</v>
      </c>
    </row>
    <row r="20" spans="1:15" ht="27.75" customHeight="1">
      <c r="B20" s="128"/>
      <c r="C20" s="128"/>
      <c r="D20" s="128"/>
      <c r="E20" s="120"/>
      <c r="F20" s="120"/>
      <c r="G20" s="128"/>
      <c r="H20" s="128"/>
      <c r="I20" s="128"/>
      <c r="J20" s="128"/>
      <c r="L20" s="128"/>
      <c r="M20" s="128"/>
      <c r="N20" s="128"/>
    </row>
    <row r="21" spans="1:15" ht="28.5" customHeight="1">
      <c r="B21" s="120"/>
      <c r="C21" s="120"/>
      <c r="D21" s="120"/>
      <c r="E21" s="124"/>
      <c r="F21" s="124"/>
      <c r="G21" s="120"/>
      <c r="H21" s="120"/>
      <c r="I21" s="120"/>
      <c r="J21" s="120"/>
      <c r="L21" s="120"/>
      <c r="M21" s="120"/>
      <c r="N21" s="120"/>
    </row>
    <row r="22" spans="1:15">
      <c r="A22" s="121" t="s">
        <v>14</v>
      </c>
      <c r="B22" s="121"/>
      <c r="C22" s="121"/>
      <c r="D22" s="121"/>
      <c r="E22" s="121"/>
      <c r="F22" s="121"/>
      <c r="G22" s="121"/>
      <c r="H22" s="121"/>
      <c r="I22" s="121"/>
      <c r="J22" s="121"/>
      <c r="K22" s="121"/>
      <c r="L22" s="121"/>
      <c r="M22" s="121"/>
      <c r="N22" s="121"/>
      <c r="O22" s="121"/>
    </row>
    <row r="23" spans="1:15" ht="9" customHeight="1"/>
  </sheetData>
  <mergeCells count="29">
    <mergeCell ref="B20:D20"/>
    <mergeCell ref="G20:J20"/>
    <mergeCell ref="G6:G7"/>
    <mergeCell ref="A22:O22"/>
    <mergeCell ref="B19:C19"/>
    <mergeCell ref="L20:N20"/>
    <mergeCell ref="B21:D21"/>
    <mergeCell ref="G21:J21"/>
    <mergeCell ref="L21:N21"/>
    <mergeCell ref="E20:F20"/>
    <mergeCell ref="E21:F21"/>
    <mergeCell ref="A6:A7"/>
    <mergeCell ref="B6:C6"/>
    <mergeCell ref="O6:O7"/>
    <mergeCell ref="H6:H7"/>
    <mergeCell ref="J6:J7"/>
    <mergeCell ref="A2:O2"/>
    <mergeCell ref="A1:O1"/>
    <mergeCell ref="A3:O3"/>
    <mergeCell ref="A4:O4"/>
    <mergeCell ref="A5:O5"/>
    <mergeCell ref="K6:K7"/>
    <mergeCell ref="L6:L7"/>
    <mergeCell ref="M6:M7"/>
    <mergeCell ref="N6:N7"/>
    <mergeCell ref="D6:D7"/>
    <mergeCell ref="E6:E7"/>
    <mergeCell ref="F6:F7"/>
    <mergeCell ref="I6:I7"/>
  </mergeCells>
  <pageMargins left="0.6" right="0.4" top="0.6" bottom="0.4" header="0" footer="0"/>
  <pageSetup paperSize="9" scale="97" orientation="portrait" r:id="rId1"/>
  <drawing r:id="rId2"/>
</worksheet>
</file>

<file path=xl/worksheets/sheet5.xml><?xml version="1.0" encoding="utf-8"?>
<worksheet xmlns="http://schemas.openxmlformats.org/spreadsheetml/2006/main" xmlns:r="http://schemas.openxmlformats.org/officeDocument/2006/relationships">
  <dimension ref="A1:P40"/>
  <sheetViews>
    <sheetView tabSelected="1" workbookViewId="0">
      <selection activeCell="B37" sqref="B37"/>
    </sheetView>
  </sheetViews>
  <sheetFormatPr defaultRowHeight="16.5"/>
  <cols>
    <col min="1" max="1" width="3.42578125" style="54" customWidth="1"/>
    <col min="2" max="2" width="14.42578125" style="54" customWidth="1"/>
    <col min="3" max="15" width="5.28515625" style="54" customWidth="1"/>
    <col min="16" max="16" width="6.28515625" style="54" customWidth="1"/>
    <col min="17" max="17" width="1" style="54" customWidth="1"/>
    <col min="18" max="18" width="1.85546875" style="54" customWidth="1"/>
    <col min="19" max="16384" width="9.140625" style="54"/>
  </cols>
  <sheetData>
    <row r="1" spans="1:16" ht="18.75">
      <c r="B1" s="74"/>
      <c r="C1" s="74"/>
      <c r="D1" s="74"/>
      <c r="E1" s="74"/>
      <c r="F1" s="74"/>
      <c r="G1" s="68" t="s">
        <v>55</v>
      </c>
      <c r="H1" s="74"/>
      <c r="I1" s="74"/>
      <c r="J1" s="74"/>
      <c r="K1" s="74"/>
      <c r="L1" s="74"/>
      <c r="M1" s="74"/>
      <c r="N1" s="74"/>
      <c r="O1" s="74"/>
      <c r="P1" s="74"/>
    </row>
    <row r="2" spans="1:16">
      <c r="B2" s="75"/>
      <c r="C2" s="75"/>
      <c r="D2" s="75"/>
      <c r="E2" s="75"/>
      <c r="F2" s="75"/>
      <c r="G2" s="69" t="s">
        <v>56</v>
      </c>
      <c r="H2" s="75"/>
      <c r="I2" s="75"/>
      <c r="J2" s="75"/>
      <c r="K2" s="75"/>
      <c r="L2" s="75"/>
      <c r="M2" s="75"/>
      <c r="N2" s="75"/>
      <c r="O2" s="75"/>
      <c r="P2" s="75"/>
    </row>
    <row r="3" spans="1:16">
      <c r="A3" s="76" t="s">
        <v>77</v>
      </c>
      <c r="B3" s="76"/>
      <c r="C3" s="76"/>
      <c r="D3" s="76"/>
      <c r="E3" s="76"/>
      <c r="F3" s="76"/>
      <c r="G3" s="76"/>
      <c r="H3" s="76"/>
      <c r="I3" s="76"/>
      <c r="J3" s="76"/>
      <c r="K3" s="76"/>
      <c r="L3" s="76"/>
      <c r="M3" s="76"/>
      <c r="N3" s="76"/>
      <c r="O3" s="76"/>
      <c r="P3" s="76"/>
    </row>
    <row r="4" spans="1:16">
      <c r="A4" s="25" t="s">
        <v>140</v>
      </c>
      <c r="B4" s="25"/>
      <c r="C4" s="25"/>
      <c r="D4" s="25"/>
      <c r="E4" s="25"/>
      <c r="F4" s="25"/>
      <c r="G4" s="25"/>
      <c r="H4" s="25"/>
      <c r="I4" s="25"/>
      <c r="J4" s="25"/>
      <c r="K4" s="25"/>
      <c r="L4" s="25"/>
      <c r="M4" s="25"/>
      <c r="N4" s="25"/>
      <c r="O4" s="25"/>
      <c r="P4" s="25"/>
    </row>
    <row r="5" spans="1:16">
      <c r="A5" s="71" t="s">
        <v>157</v>
      </c>
      <c r="B5" s="71"/>
      <c r="C5" s="71"/>
      <c r="D5" s="71"/>
      <c r="E5" s="71"/>
      <c r="F5" s="71"/>
      <c r="G5" s="71"/>
      <c r="H5" s="71"/>
      <c r="I5" s="71"/>
      <c r="J5" s="71"/>
      <c r="K5" s="71"/>
      <c r="L5" s="71"/>
      <c r="M5" s="71"/>
      <c r="N5" s="71"/>
      <c r="O5" s="71"/>
      <c r="P5" s="71"/>
    </row>
    <row r="6" spans="1:16">
      <c r="A6" s="25" t="s">
        <v>78</v>
      </c>
      <c r="B6" s="33"/>
      <c r="C6" s="33"/>
      <c r="D6" s="33"/>
      <c r="E6" s="33"/>
      <c r="F6" s="33"/>
      <c r="H6" s="33"/>
      <c r="J6" s="33"/>
      <c r="K6" s="33"/>
      <c r="L6" s="33"/>
      <c r="M6" s="57" t="s">
        <v>79</v>
      </c>
    </row>
    <row r="7" spans="1:16" ht="63.75">
      <c r="A7" s="29" t="s">
        <v>81</v>
      </c>
      <c r="B7" s="29" t="s">
        <v>80</v>
      </c>
      <c r="C7" s="29" t="s">
        <v>67</v>
      </c>
      <c r="D7" s="77" t="s">
        <v>158</v>
      </c>
      <c r="E7" s="29" t="s">
        <v>68</v>
      </c>
      <c r="F7" s="29" t="s">
        <v>69</v>
      </c>
      <c r="G7" s="29" t="s">
        <v>159</v>
      </c>
      <c r="H7" s="29" t="s">
        <v>70</v>
      </c>
      <c r="I7" s="29" t="s">
        <v>160</v>
      </c>
      <c r="J7" s="29" t="s">
        <v>71</v>
      </c>
      <c r="K7" s="77" t="s">
        <v>72</v>
      </c>
      <c r="L7" s="29" t="s">
        <v>73</v>
      </c>
      <c r="M7" s="29" t="s">
        <v>74</v>
      </c>
      <c r="N7" s="77" t="s">
        <v>75</v>
      </c>
      <c r="O7" s="29" t="s">
        <v>76</v>
      </c>
      <c r="P7" s="35" t="s">
        <v>85</v>
      </c>
    </row>
    <row r="8" spans="1:16">
      <c r="A8" s="29">
        <v>1</v>
      </c>
      <c r="B8" s="29"/>
      <c r="C8" s="30">
        <v>49</v>
      </c>
      <c r="D8" s="30">
        <v>92</v>
      </c>
      <c r="E8" s="30">
        <v>123</v>
      </c>
      <c r="F8" s="30">
        <v>54</v>
      </c>
      <c r="G8" s="30">
        <v>135</v>
      </c>
      <c r="H8" s="30">
        <v>291</v>
      </c>
      <c r="I8" s="30">
        <v>119</v>
      </c>
      <c r="J8" s="30">
        <v>234</v>
      </c>
      <c r="K8" s="30">
        <v>423</v>
      </c>
      <c r="L8" s="30">
        <v>333</v>
      </c>
      <c r="M8" s="30">
        <v>455</v>
      </c>
      <c r="N8" s="30">
        <v>566</v>
      </c>
      <c r="O8" s="30">
        <v>0</v>
      </c>
      <c r="P8" s="55">
        <f>SUM(C8:O8)</f>
        <v>2874</v>
      </c>
    </row>
    <row r="9" spans="1:16">
      <c r="A9" s="29">
        <v>2</v>
      </c>
      <c r="B9" s="29"/>
      <c r="C9" s="30">
        <f>ROUND(C8*1.1,0)</f>
        <v>54</v>
      </c>
      <c r="D9" s="30">
        <f t="shared" ref="D9:N14" si="0">ROUND(D8*1.1,0)</f>
        <v>101</v>
      </c>
      <c r="E9" s="30">
        <f t="shared" si="0"/>
        <v>135</v>
      </c>
      <c r="F9" s="30">
        <f t="shared" si="0"/>
        <v>59</v>
      </c>
      <c r="G9" s="30">
        <f t="shared" si="0"/>
        <v>149</v>
      </c>
      <c r="H9" s="30">
        <f t="shared" si="0"/>
        <v>320</v>
      </c>
      <c r="I9" s="30">
        <f t="shared" si="0"/>
        <v>131</v>
      </c>
      <c r="J9" s="30">
        <f t="shared" si="0"/>
        <v>257</v>
      </c>
      <c r="K9" s="30">
        <f t="shared" si="0"/>
        <v>465</v>
      </c>
      <c r="L9" s="30">
        <f t="shared" si="0"/>
        <v>366</v>
      </c>
      <c r="M9" s="30">
        <f t="shared" si="0"/>
        <v>501</v>
      </c>
      <c r="N9" s="30">
        <f t="shared" si="0"/>
        <v>623</v>
      </c>
      <c r="O9" s="30">
        <v>0</v>
      </c>
      <c r="P9" s="55">
        <f t="shared" ref="P9:P15" si="1">SUM(C9:O9)</f>
        <v>3161</v>
      </c>
    </row>
    <row r="10" spans="1:16">
      <c r="A10" s="29">
        <v>3</v>
      </c>
      <c r="B10" s="29"/>
      <c r="C10" s="30">
        <f t="shared" ref="C10:C14" si="2">ROUND(C9*1.1,0)</f>
        <v>59</v>
      </c>
      <c r="D10" s="30">
        <f t="shared" si="0"/>
        <v>111</v>
      </c>
      <c r="E10" s="30">
        <f t="shared" si="0"/>
        <v>149</v>
      </c>
      <c r="F10" s="30">
        <f t="shared" si="0"/>
        <v>65</v>
      </c>
      <c r="G10" s="30">
        <f t="shared" si="0"/>
        <v>164</v>
      </c>
      <c r="H10" s="30">
        <f t="shared" si="0"/>
        <v>352</v>
      </c>
      <c r="I10" s="30">
        <f t="shared" si="0"/>
        <v>144</v>
      </c>
      <c r="J10" s="30">
        <f t="shared" si="0"/>
        <v>283</v>
      </c>
      <c r="K10" s="30">
        <f t="shared" si="0"/>
        <v>512</v>
      </c>
      <c r="L10" s="30">
        <f t="shared" si="0"/>
        <v>403</v>
      </c>
      <c r="M10" s="30">
        <f t="shared" si="0"/>
        <v>551</v>
      </c>
      <c r="N10" s="30">
        <f t="shared" si="0"/>
        <v>685</v>
      </c>
      <c r="O10" s="30">
        <v>0</v>
      </c>
      <c r="P10" s="55">
        <f t="shared" si="1"/>
        <v>3478</v>
      </c>
    </row>
    <row r="11" spans="1:16">
      <c r="A11" s="29">
        <v>4</v>
      </c>
      <c r="B11" s="29"/>
      <c r="C11" s="30">
        <f t="shared" si="2"/>
        <v>65</v>
      </c>
      <c r="D11" s="30">
        <f t="shared" si="0"/>
        <v>122</v>
      </c>
      <c r="E11" s="30">
        <f t="shared" si="0"/>
        <v>164</v>
      </c>
      <c r="F11" s="30">
        <f t="shared" si="0"/>
        <v>72</v>
      </c>
      <c r="G11" s="30">
        <f t="shared" si="0"/>
        <v>180</v>
      </c>
      <c r="H11" s="30">
        <f t="shared" si="0"/>
        <v>387</v>
      </c>
      <c r="I11" s="30">
        <f t="shared" si="0"/>
        <v>158</v>
      </c>
      <c r="J11" s="30">
        <f t="shared" si="0"/>
        <v>311</v>
      </c>
      <c r="K11" s="30">
        <f t="shared" si="0"/>
        <v>563</v>
      </c>
      <c r="L11" s="30">
        <f t="shared" si="0"/>
        <v>443</v>
      </c>
      <c r="M11" s="30">
        <f t="shared" si="0"/>
        <v>606</v>
      </c>
      <c r="N11" s="30">
        <f t="shared" si="0"/>
        <v>754</v>
      </c>
      <c r="O11" s="30">
        <v>0</v>
      </c>
      <c r="P11" s="55">
        <f t="shared" si="1"/>
        <v>3825</v>
      </c>
    </row>
    <row r="12" spans="1:16">
      <c r="A12" s="29">
        <v>5</v>
      </c>
      <c r="B12" s="29"/>
      <c r="C12" s="30">
        <f t="shared" si="2"/>
        <v>72</v>
      </c>
      <c r="D12" s="30">
        <f t="shared" si="0"/>
        <v>134</v>
      </c>
      <c r="E12" s="30">
        <f t="shared" si="0"/>
        <v>180</v>
      </c>
      <c r="F12" s="30">
        <f t="shared" si="0"/>
        <v>79</v>
      </c>
      <c r="G12" s="30">
        <f t="shared" si="0"/>
        <v>198</v>
      </c>
      <c r="H12" s="30">
        <f t="shared" si="0"/>
        <v>426</v>
      </c>
      <c r="I12" s="30">
        <f t="shared" si="0"/>
        <v>174</v>
      </c>
      <c r="J12" s="30">
        <f t="shared" si="0"/>
        <v>342</v>
      </c>
      <c r="K12" s="30">
        <f t="shared" si="0"/>
        <v>619</v>
      </c>
      <c r="L12" s="30">
        <f t="shared" si="0"/>
        <v>487</v>
      </c>
      <c r="M12" s="30">
        <f t="shared" si="0"/>
        <v>667</v>
      </c>
      <c r="N12" s="30">
        <f t="shared" si="0"/>
        <v>829</v>
      </c>
      <c r="O12" s="30">
        <v>3</v>
      </c>
      <c r="P12" s="55">
        <f t="shared" si="1"/>
        <v>4210</v>
      </c>
    </row>
    <row r="13" spans="1:16">
      <c r="A13" s="29">
        <v>6</v>
      </c>
      <c r="B13" s="29"/>
      <c r="C13" s="30">
        <f t="shared" si="2"/>
        <v>79</v>
      </c>
      <c r="D13" s="30">
        <f t="shared" si="0"/>
        <v>147</v>
      </c>
      <c r="E13" s="30">
        <f t="shared" si="0"/>
        <v>198</v>
      </c>
      <c r="F13" s="30">
        <f t="shared" si="0"/>
        <v>87</v>
      </c>
      <c r="G13" s="30">
        <f t="shared" si="0"/>
        <v>218</v>
      </c>
      <c r="H13" s="30">
        <f t="shared" si="0"/>
        <v>469</v>
      </c>
      <c r="I13" s="30">
        <f t="shared" si="0"/>
        <v>191</v>
      </c>
      <c r="J13" s="30">
        <f t="shared" si="0"/>
        <v>376</v>
      </c>
      <c r="K13" s="30">
        <f t="shared" si="0"/>
        <v>681</v>
      </c>
      <c r="L13" s="30">
        <f t="shared" si="0"/>
        <v>536</v>
      </c>
      <c r="M13" s="30">
        <f t="shared" si="0"/>
        <v>734</v>
      </c>
      <c r="N13" s="30">
        <f t="shared" si="0"/>
        <v>912</v>
      </c>
      <c r="O13" s="30">
        <v>2</v>
      </c>
      <c r="P13" s="55">
        <f t="shared" si="1"/>
        <v>4630</v>
      </c>
    </row>
    <row r="14" spans="1:16">
      <c r="A14" s="29">
        <v>7</v>
      </c>
      <c r="B14" s="29"/>
      <c r="C14" s="30">
        <f t="shared" si="2"/>
        <v>87</v>
      </c>
      <c r="D14" s="30">
        <f t="shared" si="0"/>
        <v>162</v>
      </c>
      <c r="E14" s="30">
        <f t="shared" si="0"/>
        <v>218</v>
      </c>
      <c r="F14" s="30">
        <f t="shared" si="0"/>
        <v>96</v>
      </c>
      <c r="G14" s="30">
        <f t="shared" si="0"/>
        <v>240</v>
      </c>
      <c r="H14" s="30">
        <f t="shared" si="0"/>
        <v>516</v>
      </c>
      <c r="I14" s="30">
        <f t="shared" si="0"/>
        <v>210</v>
      </c>
      <c r="J14" s="30">
        <f t="shared" si="0"/>
        <v>414</v>
      </c>
      <c r="K14" s="30">
        <f t="shared" si="0"/>
        <v>749</v>
      </c>
      <c r="L14" s="30">
        <f t="shared" si="0"/>
        <v>590</v>
      </c>
      <c r="M14" s="30">
        <f t="shared" si="0"/>
        <v>807</v>
      </c>
      <c r="N14" s="30">
        <f t="shared" si="0"/>
        <v>1003</v>
      </c>
      <c r="O14" s="30">
        <v>2</v>
      </c>
      <c r="P14" s="55">
        <f t="shared" si="1"/>
        <v>5094</v>
      </c>
    </row>
    <row r="15" spans="1:16">
      <c r="A15" s="55"/>
      <c r="B15" s="55" t="s">
        <v>82</v>
      </c>
      <c r="C15" s="93">
        <f>ROUND(AVERAGE(C8:C14),0)</f>
        <v>66</v>
      </c>
      <c r="D15" s="93">
        <f t="shared" ref="D15:O15" si="3">ROUND(AVERAGE(D8:D14),0)</f>
        <v>124</v>
      </c>
      <c r="E15" s="93">
        <f t="shared" si="3"/>
        <v>167</v>
      </c>
      <c r="F15" s="93">
        <f t="shared" si="3"/>
        <v>73</v>
      </c>
      <c r="G15" s="93">
        <f t="shared" si="3"/>
        <v>183</v>
      </c>
      <c r="H15" s="93">
        <f t="shared" si="3"/>
        <v>394</v>
      </c>
      <c r="I15" s="93">
        <f t="shared" si="3"/>
        <v>161</v>
      </c>
      <c r="J15" s="93">
        <f t="shared" si="3"/>
        <v>317</v>
      </c>
      <c r="K15" s="93">
        <f t="shared" si="3"/>
        <v>573</v>
      </c>
      <c r="L15" s="93">
        <f t="shared" si="3"/>
        <v>451</v>
      </c>
      <c r="M15" s="93">
        <f t="shared" si="3"/>
        <v>617</v>
      </c>
      <c r="N15" s="93">
        <f t="shared" si="3"/>
        <v>767</v>
      </c>
      <c r="O15" s="93">
        <f t="shared" si="3"/>
        <v>1</v>
      </c>
      <c r="P15" s="93">
        <f t="shared" si="1"/>
        <v>3894</v>
      </c>
    </row>
    <row r="16" spans="1:16" ht="10.5" customHeight="1">
      <c r="A16" s="135"/>
      <c r="B16" s="135"/>
      <c r="C16" s="135"/>
      <c r="D16" s="135"/>
      <c r="E16" s="135"/>
      <c r="F16" s="135"/>
      <c r="G16" s="135"/>
      <c r="H16" s="135"/>
      <c r="I16" s="135"/>
      <c r="J16" s="135"/>
      <c r="K16" s="135"/>
      <c r="L16" s="135"/>
      <c r="M16" s="135"/>
      <c r="N16" s="135"/>
      <c r="O16" s="135"/>
      <c r="P16" s="135"/>
    </row>
    <row r="17" spans="1:16">
      <c r="A17" s="78" t="s">
        <v>161</v>
      </c>
      <c r="B17" s="79"/>
      <c r="C17" s="79"/>
      <c r="D17" s="79"/>
      <c r="E17" s="79"/>
      <c r="F17" s="79"/>
      <c r="G17" s="79"/>
      <c r="H17" s="79"/>
      <c r="I17" s="79"/>
      <c r="J17" s="79"/>
      <c r="K17" s="79"/>
      <c r="L17" s="79"/>
      <c r="M17" s="79"/>
      <c r="N17" s="79"/>
      <c r="O17" s="79"/>
      <c r="P17" s="79"/>
    </row>
    <row r="18" spans="1:16" ht="40.5" customHeight="1">
      <c r="A18" s="80"/>
      <c r="B18" s="81"/>
      <c r="C18" s="29" t="s">
        <v>67</v>
      </c>
      <c r="D18" s="77" t="s">
        <v>158</v>
      </c>
      <c r="E18" s="29" t="s">
        <v>68</v>
      </c>
      <c r="F18" s="29" t="s">
        <v>69</v>
      </c>
      <c r="G18" s="29" t="s">
        <v>159</v>
      </c>
      <c r="H18" s="29" t="s">
        <v>70</v>
      </c>
      <c r="I18" s="29" t="s">
        <v>160</v>
      </c>
      <c r="J18" s="29" t="s">
        <v>71</v>
      </c>
      <c r="K18" s="77" t="s">
        <v>72</v>
      </c>
      <c r="L18" s="29" t="s">
        <v>73</v>
      </c>
      <c r="M18" s="29" t="s">
        <v>74</v>
      </c>
      <c r="N18" s="77" t="s">
        <v>75</v>
      </c>
      <c r="O18" s="29" t="s">
        <v>76</v>
      </c>
      <c r="P18" s="35" t="s">
        <v>85</v>
      </c>
    </row>
    <row r="19" spans="1:16" ht="25.5">
      <c r="A19" s="80"/>
      <c r="B19" s="11" t="s">
        <v>166</v>
      </c>
      <c r="C19" s="61">
        <v>89</v>
      </c>
      <c r="D19" s="62">
        <v>145</v>
      </c>
      <c r="E19" s="62">
        <v>187</v>
      </c>
      <c r="F19" s="61">
        <v>121</v>
      </c>
      <c r="G19" s="62">
        <v>197</v>
      </c>
      <c r="H19" s="62">
        <v>421</v>
      </c>
      <c r="I19" s="61">
        <v>178</v>
      </c>
      <c r="J19" s="62">
        <v>376</v>
      </c>
      <c r="K19" s="62">
        <v>625</v>
      </c>
      <c r="L19" s="61">
        <v>489</v>
      </c>
      <c r="M19" s="62">
        <v>721</v>
      </c>
      <c r="N19" s="62">
        <v>817</v>
      </c>
      <c r="O19" s="61">
        <v>0</v>
      </c>
      <c r="P19" s="61">
        <f>SUM(C19:O19)</f>
        <v>4366</v>
      </c>
    </row>
    <row r="20" spans="1:16">
      <c r="A20" s="78" t="s">
        <v>141</v>
      </c>
      <c r="B20" s="78"/>
      <c r="C20" s="78"/>
      <c r="D20" s="78"/>
      <c r="E20" s="78"/>
      <c r="F20" s="78"/>
      <c r="G20" s="78"/>
      <c r="H20" s="78"/>
      <c r="I20" s="78"/>
      <c r="J20" s="78"/>
      <c r="K20" s="78"/>
      <c r="L20" s="78"/>
      <c r="M20" s="78"/>
      <c r="N20" s="78"/>
      <c r="O20" s="78"/>
      <c r="P20" s="78"/>
    </row>
    <row r="21" spans="1:16" ht="27" customHeight="1">
      <c r="A21" s="72"/>
      <c r="B21" s="27" t="s">
        <v>168</v>
      </c>
      <c r="C21" s="82">
        <v>90</v>
      </c>
      <c r="D21" s="82">
        <v>242</v>
      </c>
      <c r="E21" s="82">
        <v>378</v>
      </c>
      <c r="F21" s="82">
        <v>42</v>
      </c>
      <c r="G21" s="82">
        <v>156</v>
      </c>
      <c r="H21" s="82">
        <v>138</v>
      </c>
      <c r="I21" s="82">
        <v>310</v>
      </c>
      <c r="J21" s="82">
        <v>402</v>
      </c>
      <c r="K21" s="82">
        <v>2250</v>
      </c>
      <c r="L21" s="82">
        <v>1484</v>
      </c>
      <c r="M21" s="82">
        <v>822</v>
      </c>
      <c r="N21" s="82">
        <v>244</v>
      </c>
      <c r="O21" s="82">
        <v>0</v>
      </c>
      <c r="P21" s="61">
        <f>SUM(C21:O21)</f>
        <v>6558</v>
      </c>
    </row>
    <row r="22" spans="1:16" ht="27">
      <c r="A22" s="72"/>
      <c r="B22" s="82" t="s">
        <v>167</v>
      </c>
      <c r="C22" s="94">
        <v>0.1</v>
      </c>
      <c r="D22" s="94">
        <v>0.2</v>
      </c>
      <c r="E22" s="94">
        <v>0.2</v>
      </c>
      <c r="F22" s="94">
        <v>0.1</v>
      </c>
      <c r="G22" s="94">
        <v>0.2</v>
      </c>
      <c r="H22" s="94">
        <v>0.15</v>
      </c>
      <c r="I22" s="94">
        <v>0.15</v>
      </c>
      <c r="J22" s="94">
        <v>0.1</v>
      </c>
      <c r="K22" s="94">
        <v>0.1</v>
      </c>
      <c r="L22" s="94">
        <v>0.1</v>
      </c>
      <c r="M22" s="94">
        <v>0.1</v>
      </c>
      <c r="N22" s="94">
        <v>0.1</v>
      </c>
      <c r="O22" s="94">
        <v>0</v>
      </c>
      <c r="P22" s="61"/>
    </row>
    <row r="23" spans="1:16">
      <c r="A23" s="72"/>
      <c r="B23" s="99" t="s">
        <v>162</v>
      </c>
      <c r="C23" s="99">
        <f>ROUNDUP(C22*C21,0)</f>
        <v>9</v>
      </c>
      <c r="D23" s="99">
        <f t="shared" ref="D23:O23" si="4">ROUNDUP(D22*D21,0)</f>
        <v>49</v>
      </c>
      <c r="E23" s="99">
        <f t="shared" si="4"/>
        <v>76</v>
      </c>
      <c r="F23" s="99">
        <f t="shared" si="4"/>
        <v>5</v>
      </c>
      <c r="G23" s="99">
        <f t="shared" si="4"/>
        <v>32</v>
      </c>
      <c r="H23" s="99">
        <f t="shared" si="4"/>
        <v>21</v>
      </c>
      <c r="I23" s="99">
        <f t="shared" si="4"/>
        <v>47</v>
      </c>
      <c r="J23" s="99">
        <f t="shared" si="4"/>
        <v>41</v>
      </c>
      <c r="K23" s="99">
        <f t="shared" si="4"/>
        <v>225</v>
      </c>
      <c r="L23" s="99">
        <f t="shared" si="4"/>
        <v>149</v>
      </c>
      <c r="M23" s="99">
        <f t="shared" si="4"/>
        <v>83</v>
      </c>
      <c r="N23" s="99">
        <f t="shared" si="4"/>
        <v>25</v>
      </c>
      <c r="O23" s="99">
        <f t="shared" si="4"/>
        <v>0</v>
      </c>
      <c r="P23" s="95">
        <f>SUM(C23:O23)</f>
        <v>762</v>
      </c>
    </row>
    <row r="24" spans="1:16">
      <c r="A24" s="72"/>
      <c r="B24" s="83"/>
      <c r="C24" s="83"/>
      <c r="D24" s="84"/>
      <c r="E24" s="84"/>
      <c r="F24" s="84"/>
      <c r="G24" s="84"/>
      <c r="H24" s="84"/>
      <c r="I24" s="84"/>
      <c r="J24" s="84"/>
      <c r="K24" s="84"/>
      <c r="L24" s="84"/>
      <c r="M24" s="84"/>
      <c r="N24" s="84"/>
      <c r="O24" s="84"/>
      <c r="P24" s="84"/>
    </row>
    <row r="25" spans="1:16" ht="27.75" customHeight="1">
      <c r="A25" s="72"/>
      <c r="B25" s="27" t="s">
        <v>169</v>
      </c>
      <c r="C25" s="82">
        <v>45</v>
      </c>
      <c r="D25" s="82">
        <v>121</v>
      </c>
      <c r="E25" s="82">
        <v>189</v>
      </c>
      <c r="F25" s="82">
        <v>21</v>
      </c>
      <c r="G25" s="82">
        <v>78</v>
      </c>
      <c r="H25" s="82">
        <v>69</v>
      </c>
      <c r="I25" s="82">
        <v>155</v>
      </c>
      <c r="J25" s="82">
        <v>201</v>
      </c>
      <c r="K25" s="82">
        <v>1125</v>
      </c>
      <c r="L25" s="82">
        <v>742</v>
      </c>
      <c r="M25" s="82">
        <v>411</v>
      </c>
      <c r="N25" s="82">
        <v>122</v>
      </c>
      <c r="O25" s="82">
        <v>0</v>
      </c>
      <c r="P25" s="64"/>
    </row>
    <row r="26" spans="1:16" ht="27">
      <c r="A26" s="72"/>
      <c r="B26" s="82" t="s">
        <v>143</v>
      </c>
      <c r="C26" s="94">
        <v>0.05</v>
      </c>
      <c r="D26" s="94">
        <v>0.1</v>
      </c>
      <c r="E26" s="94">
        <v>0.15</v>
      </c>
      <c r="F26" s="94">
        <v>0.05</v>
      </c>
      <c r="G26" s="94">
        <v>0.15</v>
      </c>
      <c r="H26" s="94">
        <v>0.1</v>
      </c>
      <c r="I26" s="94">
        <v>0.1</v>
      </c>
      <c r="J26" s="94">
        <v>0.05</v>
      </c>
      <c r="K26" s="94">
        <v>0.05</v>
      </c>
      <c r="L26" s="94">
        <v>0.05</v>
      </c>
      <c r="M26" s="94">
        <v>0.05</v>
      </c>
      <c r="N26" s="94">
        <v>0.1</v>
      </c>
      <c r="O26" s="94">
        <v>0</v>
      </c>
      <c r="P26" s="61"/>
    </row>
    <row r="27" spans="1:16">
      <c r="A27" s="72"/>
      <c r="B27" s="99" t="s">
        <v>163</v>
      </c>
      <c r="C27" s="99">
        <f>ROUNDUP(C26*C25,0)</f>
        <v>3</v>
      </c>
      <c r="D27" s="99">
        <f t="shared" ref="D27" si="5">ROUNDUP(D26*D25,0)</f>
        <v>13</v>
      </c>
      <c r="E27" s="99">
        <f t="shared" ref="E27" si="6">ROUNDUP(E26*E25,0)</f>
        <v>29</v>
      </c>
      <c r="F27" s="99">
        <f t="shared" ref="F27" si="7">ROUNDUP(F26*F25,0)</f>
        <v>2</v>
      </c>
      <c r="G27" s="99">
        <f t="shared" ref="G27" si="8">ROUNDUP(G26*G25,0)</f>
        <v>12</v>
      </c>
      <c r="H27" s="99">
        <f t="shared" ref="H27" si="9">ROUNDUP(H26*H25,0)</f>
        <v>7</v>
      </c>
      <c r="I27" s="99">
        <f t="shared" ref="I27" si="10">ROUNDUP(I26*I25,0)</f>
        <v>16</v>
      </c>
      <c r="J27" s="99">
        <f t="shared" ref="J27" si="11">ROUNDUP(J26*J25,0)</f>
        <v>11</v>
      </c>
      <c r="K27" s="99">
        <f t="shared" ref="K27" si="12">ROUNDUP(K26*K25,0)</f>
        <v>57</v>
      </c>
      <c r="L27" s="99">
        <f t="shared" ref="L27" si="13">ROUNDUP(L26*L25,0)</f>
        <v>38</v>
      </c>
      <c r="M27" s="99">
        <f t="shared" ref="M27" si="14">ROUNDUP(M26*M25,0)</f>
        <v>21</v>
      </c>
      <c r="N27" s="99">
        <f t="shared" ref="N27" si="15">ROUNDUP(N26*N25,0)</f>
        <v>13</v>
      </c>
      <c r="O27" s="99">
        <f t="shared" ref="O27" si="16">ROUNDUP(O26*O25,0)</f>
        <v>0</v>
      </c>
      <c r="P27" s="95">
        <f>SUM(C27:O27)</f>
        <v>222</v>
      </c>
    </row>
    <row r="28" spans="1:16">
      <c r="A28" s="85" t="s">
        <v>142</v>
      </c>
      <c r="B28" s="85"/>
      <c r="C28" s="85"/>
      <c r="D28" s="85"/>
      <c r="E28" s="85"/>
      <c r="F28" s="85"/>
      <c r="G28" s="85"/>
      <c r="H28" s="85"/>
      <c r="I28" s="85"/>
      <c r="J28" s="85"/>
      <c r="K28" s="85"/>
      <c r="L28" s="85"/>
      <c r="M28" s="85"/>
      <c r="N28" s="85"/>
      <c r="O28" s="85"/>
      <c r="P28" s="85"/>
    </row>
    <row r="29" spans="1:16" ht="27">
      <c r="A29" s="70"/>
      <c r="B29" s="27" t="s">
        <v>170</v>
      </c>
      <c r="C29" s="61">
        <v>89</v>
      </c>
      <c r="D29" s="62">
        <v>145</v>
      </c>
      <c r="E29" s="62">
        <v>187</v>
      </c>
      <c r="F29" s="61">
        <v>121</v>
      </c>
      <c r="G29" s="62">
        <v>197</v>
      </c>
      <c r="H29" s="62">
        <v>421</v>
      </c>
      <c r="I29" s="61">
        <v>178</v>
      </c>
      <c r="J29" s="62">
        <v>376</v>
      </c>
      <c r="K29" s="62">
        <v>625</v>
      </c>
      <c r="L29" s="61">
        <v>489</v>
      </c>
      <c r="M29" s="62">
        <v>721</v>
      </c>
      <c r="N29" s="62">
        <v>817</v>
      </c>
      <c r="O29" s="61">
        <v>2</v>
      </c>
      <c r="P29" s="61">
        <f>SUM(C29:O29)</f>
        <v>4368</v>
      </c>
    </row>
    <row r="30" spans="1:16" ht="27">
      <c r="A30" s="56"/>
      <c r="B30" s="82" t="s">
        <v>143</v>
      </c>
      <c r="C30" s="94">
        <v>0.2</v>
      </c>
      <c r="D30" s="94">
        <v>0.2</v>
      </c>
      <c r="E30" s="94">
        <v>0.2</v>
      </c>
      <c r="F30" s="94">
        <v>0.1</v>
      </c>
      <c r="G30" s="94">
        <v>0.2</v>
      </c>
      <c r="H30" s="94">
        <v>0.1</v>
      </c>
      <c r="I30" s="94">
        <v>0.15</v>
      </c>
      <c r="J30" s="94">
        <v>0.1</v>
      </c>
      <c r="K30" s="94">
        <v>0.1</v>
      </c>
      <c r="L30" s="94">
        <v>0.1</v>
      </c>
      <c r="M30" s="94">
        <v>0.1</v>
      </c>
      <c r="N30" s="94">
        <v>0.1</v>
      </c>
      <c r="O30" s="94">
        <v>0</v>
      </c>
      <c r="P30" s="61"/>
    </row>
    <row r="31" spans="1:16">
      <c r="A31" s="56"/>
      <c r="B31" s="99" t="s">
        <v>84</v>
      </c>
      <c r="C31" s="99">
        <f>ROUNDUP(C30*C29,0)</f>
        <v>18</v>
      </c>
      <c r="D31" s="99">
        <f t="shared" ref="D31" si="17">ROUNDUP(D30*D29,0)</f>
        <v>29</v>
      </c>
      <c r="E31" s="99">
        <f t="shared" ref="E31" si="18">ROUNDUP(E30*E29,0)</f>
        <v>38</v>
      </c>
      <c r="F31" s="99">
        <f t="shared" ref="F31" si="19">ROUNDUP(F30*F29,0)</f>
        <v>13</v>
      </c>
      <c r="G31" s="99">
        <f t="shared" ref="G31" si="20">ROUNDUP(G30*G29,0)</f>
        <v>40</v>
      </c>
      <c r="H31" s="99">
        <f t="shared" ref="H31" si="21">ROUNDUP(H30*H29,0)</f>
        <v>43</v>
      </c>
      <c r="I31" s="99">
        <f t="shared" ref="I31" si="22">ROUNDUP(I30*I29,0)</f>
        <v>27</v>
      </c>
      <c r="J31" s="99">
        <f t="shared" ref="J31" si="23">ROUNDUP(J30*J29,0)</f>
        <v>38</v>
      </c>
      <c r="K31" s="99">
        <f t="shared" ref="K31" si="24">ROUNDUP(K30*K29,0)</f>
        <v>63</v>
      </c>
      <c r="L31" s="99">
        <f t="shared" ref="L31" si="25">ROUNDUP(L30*L29,0)</f>
        <v>49</v>
      </c>
      <c r="M31" s="99">
        <f t="shared" ref="M31" si="26">ROUNDUP(M30*M29,0)</f>
        <v>73</v>
      </c>
      <c r="N31" s="99">
        <f t="shared" ref="N31" si="27">ROUNDUP(N30*N29,0)</f>
        <v>82</v>
      </c>
      <c r="O31" s="99">
        <f t="shared" ref="O31" si="28">ROUNDUP(O30*O29,0)</f>
        <v>0</v>
      </c>
      <c r="P31" s="95">
        <f>SUM(C31:O31)</f>
        <v>513</v>
      </c>
    </row>
    <row r="32" spans="1:16">
      <c r="A32" s="85" t="s">
        <v>144</v>
      </c>
      <c r="B32" s="85"/>
      <c r="C32" s="85"/>
      <c r="D32" s="85"/>
      <c r="E32" s="85"/>
      <c r="F32" s="85"/>
      <c r="G32" s="85"/>
      <c r="H32" s="85"/>
      <c r="I32" s="85"/>
      <c r="J32" s="85"/>
      <c r="K32" s="85"/>
      <c r="L32" s="85"/>
      <c r="M32" s="85"/>
      <c r="N32" s="85"/>
      <c r="O32" s="85"/>
      <c r="P32" s="85"/>
    </row>
    <row r="33" spans="1:16">
      <c r="A33" s="56"/>
      <c r="B33" s="86" t="s">
        <v>164</v>
      </c>
      <c r="C33" s="96">
        <f>C19</f>
        <v>89</v>
      </c>
      <c r="D33" s="96">
        <f t="shared" ref="D33:O33" si="29">D19</f>
        <v>145</v>
      </c>
      <c r="E33" s="96">
        <f t="shared" si="29"/>
        <v>187</v>
      </c>
      <c r="F33" s="96">
        <f t="shared" si="29"/>
        <v>121</v>
      </c>
      <c r="G33" s="96">
        <f t="shared" si="29"/>
        <v>197</v>
      </c>
      <c r="H33" s="96">
        <f t="shared" si="29"/>
        <v>421</v>
      </c>
      <c r="I33" s="96">
        <f t="shared" si="29"/>
        <v>178</v>
      </c>
      <c r="J33" s="96">
        <f t="shared" si="29"/>
        <v>376</v>
      </c>
      <c r="K33" s="96">
        <f t="shared" si="29"/>
        <v>625</v>
      </c>
      <c r="L33" s="96">
        <f t="shared" si="29"/>
        <v>489</v>
      </c>
      <c r="M33" s="96">
        <f t="shared" si="29"/>
        <v>721</v>
      </c>
      <c r="N33" s="96">
        <f t="shared" si="29"/>
        <v>817</v>
      </c>
      <c r="O33" s="96">
        <f t="shared" si="29"/>
        <v>0</v>
      </c>
      <c r="P33" s="61">
        <f>SUM(C33:O33)</f>
        <v>4366</v>
      </c>
    </row>
    <row r="34" spans="1:16">
      <c r="A34" s="56"/>
      <c r="B34" s="11" t="s">
        <v>162</v>
      </c>
      <c r="C34" s="97">
        <f>C23</f>
        <v>9</v>
      </c>
      <c r="D34" s="97">
        <f t="shared" ref="D34:O34" si="30">D23</f>
        <v>49</v>
      </c>
      <c r="E34" s="97">
        <f t="shared" si="30"/>
        <v>76</v>
      </c>
      <c r="F34" s="97">
        <f t="shared" si="30"/>
        <v>5</v>
      </c>
      <c r="G34" s="97">
        <f t="shared" si="30"/>
        <v>32</v>
      </c>
      <c r="H34" s="97">
        <f t="shared" si="30"/>
        <v>21</v>
      </c>
      <c r="I34" s="97">
        <f t="shared" si="30"/>
        <v>47</v>
      </c>
      <c r="J34" s="97">
        <f t="shared" si="30"/>
        <v>41</v>
      </c>
      <c r="K34" s="97">
        <f t="shared" si="30"/>
        <v>225</v>
      </c>
      <c r="L34" s="97">
        <f t="shared" si="30"/>
        <v>149</v>
      </c>
      <c r="M34" s="97">
        <f t="shared" si="30"/>
        <v>83</v>
      </c>
      <c r="N34" s="97">
        <f t="shared" si="30"/>
        <v>25</v>
      </c>
      <c r="O34" s="97">
        <f t="shared" si="30"/>
        <v>0</v>
      </c>
      <c r="P34" s="61">
        <f t="shared" ref="P34:P37" si="31">SUM(C34:O34)</f>
        <v>762</v>
      </c>
    </row>
    <row r="35" spans="1:16">
      <c r="A35" s="56"/>
      <c r="B35" s="11" t="s">
        <v>163</v>
      </c>
      <c r="C35" s="97">
        <f>C27</f>
        <v>3</v>
      </c>
      <c r="D35" s="97">
        <f t="shared" ref="D35:O35" si="32">D27</f>
        <v>13</v>
      </c>
      <c r="E35" s="97">
        <f t="shared" si="32"/>
        <v>29</v>
      </c>
      <c r="F35" s="97">
        <f t="shared" si="32"/>
        <v>2</v>
      </c>
      <c r="G35" s="97">
        <f t="shared" si="32"/>
        <v>12</v>
      </c>
      <c r="H35" s="97">
        <f t="shared" si="32"/>
        <v>7</v>
      </c>
      <c r="I35" s="97">
        <f t="shared" si="32"/>
        <v>16</v>
      </c>
      <c r="J35" s="97">
        <f t="shared" si="32"/>
        <v>11</v>
      </c>
      <c r="K35" s="97">
        <f t="shared" si="32"/>
        <v>57</v>
      </c>
      <c r="L35" s="97">
        <f t="shared" si="32"/>
        <v>38</v>
      </c>
      <c r="M35" s="97">
        <f t="shared" si="32"/>
        <v>21</v>
      </c>
      <c r="N35" s="97">
        <f t="shared" si="32"/>
        <v>13</v>
      </c>
      <c r="O35" s="97">
        <f t="shared" si="32"/>
        <v>0</v>
      </c>
      <c r="P35" s="61">
        <f t="shared" si="31"/>
        <v>222</v>
      </c>
    </row>
    <row r="36" spans="1:16">
      <c r="A36" s="56"/>
      <c r="B36" s="11" t="s">
        <v>86</v>
      </c>
      <c r="C36" s="98">
        <f>C31</f>
        <v>18</v>
      </c>
      <c r="D36" s="98">
        <f t="shared" ref="D36:O36" si="33">D31</f>
        <v>29</v>
      </c>
      <c r="E36" s="98">
        <f t="shared" si="33"/>
        <v>38</v>
      </c>
      <c r="F36" s="98">
        <f t="shared" si="33"/>
        <v>13</v>
      </c>
      <c r="G36" s="98">
        <f t="shared" si="33"/>
        <v>40</v>
      </c>
      <c r="H36" s="98">
        <f t="shared" si="33"/>
        <v>43</v>
      </c>
      <c r="I36" s="98">
        <f t="shared" si="33"/>
        <v>27</v>
      </c>
      <c r="J36" s="98">
        <f t="shared" si="33"/>
        <v>38</v>
      </c>
      <c r="K36" s="98">
        <f t="shared" si="33"/>
        <v>63</v>
      </c>
      <c r="L36" s="98">
        <f t="shared" si="33"/>
        <v>49</v>
      </c>
      <c r="M36" s="98">
        <f t="shared" si="33"/>
        <v>73</v>
      </c>
      <c r="N36" s="98">
        <f t="shared" si="33"/>
        <v>82</v>
      </c>
      <c r="O36" s="98">
        <f t="shared" si="33"/>
        <v>0</v>
      </c>
      <c r="P36" s="61">
        <f t="shared" si="31"/>
        <v>513</v>
      </c>
    </row>
    <row r="37" spans="1:16">
      <c r="A37" s="56"/>
      <c r="B37" s="87" t="s">
        <v>165</v>
      </c>
      <c r="C37" s="88">
        <f>SUM(C33:C36)</f>
        <v>119</v>
      </c>
      <c r="D37" s="88">
        <f t="shared" ref="D37:O37" si="34">SUM(D33:D36)</f>
        <v>236</v>
      </c>
      <c r="E37" s="88">
        <f t="shared" si="34"/>
        <v>330</v>
      </c>
      <c r="F37" s="88">
        <f t="shared" si="34"/>
        <v>141</v>
      </c>
      <c r="G37" s="88">
        <f t="shared" si="34"/>
        <v>281</v>
      </c>
      <c r="H37" s="88">
        <f t="shared" si="34"/>
        <v>492</v>
      </c>
      <c r="I37" s="88">
        <f t="shared" si="34"/>
        <v>268</v>
      </c>
      <c r="J37" s="88">
        <f t="shared" si="34"/>
        <v>466</v>
      </c>
      <c r="K37" s="88">
        <f t="shared" si="34"/>
        <v>970</v>
      </c>
      <c r="L37" s="88">
        <f t="shared" si="34"/>
        <v>725</v>
      </c>
      <c r="M37" s="88">
        <f t="shared" si="34"/>
        <v>898</v>
      </c>
      <c r="N37" s="88">
        <f t="shared" si="34"/>
        <v>937</v>
      </c>
      <c r="O37" s="88">
        <f t="shared" si="34"/>
        <v>0</v>
      </c>
      <c r="P37" s="95">
        <f t="shared" si="31"/>
        <v>5863</v>
      </c>
    </row>
    <row r="38" spans="1:16" ht="48.75" customHeight="1">
      <c r="B38" s="89"/>
      <c r="C38" s="89"/>
      <c r="D38" s="89"/>
      <c r="E38" s="56"/>
      <c r="F38" s="90"/>
      <c r="G38" s="90"/>
      <c r="H38" s="90"/>
      <c r="I38" s="90"/>
      <c r="J38" s="56"/>
      <c r="K38" s="56"/>
      <c r="L38" s="90"/>
      <c r="M38" s="90"/>
      <c r="N38" s="90"/>
      <c r="O38" s="90"/>
    </row>
    <row r="39" spans="1:16" ht="29.25" customHeight="1">
      <c r="B39" s="59"/>
      <c r="C39" s="59"/>
      <c r="D39" s="59"/>
      <c r="E39" s="60"/>
      <c r="F39" s="59"/>
      <c r="G39" s="59"/>
      <c r="H39" s="59"/>
      <c r="I39" s="59"/>
      <c r="J39" s="60"/>
      <c r="K39" s="60"/>
      <c r="L39" s="91"/>
      <c r="M39" s="91"/>
      <c r="N39" s="91"/>
      <c r="O39" s="91"/>
    </row>
    <row r="40" spans="1:16">
      <c r="A40" s="92" t="s">
        <v>14</v>
      </c>
      <c r="B40" s="92"/>
      <c r="C40" s="92"/>
      <c r="D40" s="92"/>
      <c r="E40" s="92"/>
      <c r="F40" s="92"/>
      <c r="G40" s="92"/>
      <c r="H40" s="92"/>
      <c r="I40" s="92"/>
      <c r="J40" s="92"/>
      <c r="K40" s="92"/>
      <c r="L40" s="92"/>
      <c r="M40" s="92"/>
      <c r="N40" s="92"/>
      <c r="O40" s="92"/>
      <c r="P40" s="92"/>
    </row>
  </sheetData>
  <mergeCells count="1">
    <mergeCell ref="A16:P16"/>
  </mergeCells>
  <pageMargins left="0.7" right="0.45" top="0.5" bottom="0.25" header="0.05" footer="0.05"/>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Main Sheet 1</vt:lpstr>
      <vt:lpstr>10 Sheet 2</vt:lpstr>
      <vt:lpstr>11 Sheet 3</vt:lpstr>
      <vt:lpstr>12 Sheet 4</vt:lpstr>
      <vt:lpstr>13 Traffic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Bulbul</dc:creator>
  <cp:lastModifiedBy>USER</cp:lastModifiedBy>
  <cp:lastPrinted>2020-09-27T09:41:40Z</cp:lastPrinted>
  <dcterms:created xsi:type="dcterms:W3CDTF">2020-05-29T05:49:54Z</dcterms:created>
  <dcterms:modified xsi:type="dcterms:W3CDTF">2020-09-27T09:48:41Z</dcterms:modified>
</cp:coreProperties>
</file>